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ule7" sheetId="1" state="visible" r:id="rId3"/>
  </sheets>
  <definedNames>
    <definedName function="false" hidden="false" localSheetId="0" name="_xlnm.Print_Area" vbProcedure="false">Poule7!$A$1:$O$54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<sst xmlns="http://schemas.openxmlformats.org/spreadsheetml/2006/main" count="149" uniqueCount="85">
  <si>
    <t xml:space="preserve">Ligue :  </t>
  </si>
  <si>
    <t xml:space="preserve">Comité : </t>
  </si>
  <si>
    <t xml:space="preserve">Nb Manches Gagnates</t>
  </si>
  <si>
    <t xml:space="preserve">Lieu :</t>
  </si>
  <si>
    <t xml:space="preserve">Poule :</t>
  </si>
  <si>
    <t xml:space="preserve">Date : </t>
  </si>
  <si>
    <t xml:space="preserve">Table :</t>
  </si>
  <si>
    <t xml:space="preserve">Dossard</t>
  </si>
  <si>
    <t xml:space="preserve">Nom  -  Prénom</t>
  </si>
  <si>
    <t xml:space="preserve">C l u b</t>
  </si>
  <si>
    <t xml:space="preserve">Licence</t>
  </si>
  <si>
    <t xml:space="preserve">Points</t>
  </si>
  <si>
    <t xml:space="preserve">Rang</t>
  </si>
  <si>
    <t xml:space="preserve">POINTS</t>
  </si>
  <si>
    <t xml:space="preserve">MANCHES</t>
  </si>
  <si>
    <t xml:space="preserve">J1</t>
  </si>
  <si>
    <t xml:space="preserve">J2</t>
  </si>
  <si>
    <t xml:space="preserve">J3</t>
  </si>
  <si>
    <t xml:space="preserve">J4</t>
  </si>
  <si>
    <t xml:space="preserve">J5</t>
  </si>
  <si>
    <t xml:space="preserve">J6</t>
  </si>
  <si>
    <t xml:space="preserve">J7</t>
  </si>
  <si>
    <t xml:space="preserve">Contre</t>
  </si>
  <si>
    <r>
      <rPr>
        <b val="true"/>
        <sz val="11"/>
        <rFont val="Arial"/>
        <family val="2"/>
        <charset val="1"/>
      </rPr>
      <t xml:space="preserve">SCORES
</t>
    </r>
    <r>
      <rPr>
        <b val="true"/>
        <sz val="8"/>
        <rFont val="Arial"/>
        <family val="2"/>
        <charset val="1"/>
      </rPr>
      <t xml:space="preserve">Forfait joueur
Gauche wo, droite -wo</t>
    </r>
  </si>
  <si>
    <t xml:space="preserve">Partie
Terminée</t>
  </si>
  <si>
    <t xml:space="preserve">Contrôle
Égalité </t>
  </si>
  <si>
    <t xml:space="preserve">Forfait</t>
  </si>
  <si>
    <t xml:space="preserve">V</t>
  </si>
  <si>
    <t xml:space="preserve">D</t>
  </si>
  <si>
    <t xml:space="preserve">2  contre  7</t>
  </si>
  <si>
    <t xml:space="preserve">2-7</t>
  </si>
  <si>
    <t xml:space="preserve">3  contre  6</t>
  </si>
  <si>
    <t xml:space="preserve">3-6</t>
  </si>
  <si>
    <t xml:space="preserve">4  contre  5</t>
  </si>
  <si>
    <t xml:space="preserve">4-5</t>
  </si>
  <si>
    <t xml:space="preserve">1  contre  7</t>
  </si>
  <si>
    <t xml:space="preserve">1-7</t>
  </si>
  <si>
    <t xml:space="preserve">2  contre  5</t>
  </si>
  <si>
    <t xml:space="preserve">2-5</t>
  </si>
  <si>
    <t xml:space="preserve">3  contre  4</t>
  </si>
  <si>
    <t xml:space="preserve">3-4</t>
  </si>
  <si>
    <t xml:space="preserve">1  contre  6</t>
  </si>
  <si>
    <t xml:space="preserve">1-6</t>
  </si>
  <si>
    <t xml:space="preserve">5  contre  7</t>
  </si>
  <si>
    <t xml:space="preserve">5-7</t>
  </si>
  <si>
    <t xml:space="preserve">2  contre  3</t>
  </si>
  <si>
    <t xml:space="preserve">2-3</t>
  </si>
  <si>
    <t xml:space="preserve">1  contre  5</t>
  </si>
  <si>
    <t xml:space="preserve">1-5</t>
  </si>
  <si>
    <t xml:space="preserve">4  contre  6</t>
  </si>
  <si>
    <t xml:space="preserve">4-6</t>
  </si>
  <si>
    <t xml:space="preserve">3  contre  7</t>
  </si>
  <si>
    <t xml:space="preserve">3-7</t>
  </si>
  <si>
    <t xml:space="preserve">1  contre  4</t>
  </si>
  <si>
    <t xml:space="preserve">1-4</t>
  </si>
  <si>
    <t xml:space="preserve">3  contre  5</t>
  </si>
  <si>
    <t xml:space="preserve">3-5</t>
  </si>
  <si>
    <t xml:space="preserve">2  contre  6</t>
  </si>
  <si>
    <t xml:space="preserve">2-6</t>
  </si>
  <si>
    <t xml:space="preserve">1  contre  3</t>
  </si>
  <si>
    <t xml:space="preserve">1-3</t>
  </si>
  <si>
    <t xml:space="preserve">2  contre  4</t>
  </si>
  <si>
    <t xml:space="preserve">2-4</t>
  </si>
  <si>
    <t xml:space="preserve">6  contre  7</t>
  </si>
  <si>
    <t xml:space="preserve">6-7</t>
  </si>
  <si>
    <t xml:space="preserve">1  contre  2</t>
  </si>
  <si>
    <t xml:space="preserve">1-2</t>
  </si>
  <si>
    <t xml:space="preserve">4  contre  7</t>
  </si>
  <si>
    <t xml:space="preserve">4-7</t>
  </si>
  <si>
    <t xml:space="preserve">5  contre  6</t>
  </si>
  <si>
    <t xml:space="preserve">5-6</t>
  </si>
  <si>
    <t xml:space="preserve">Total Victoire</t>
  </si>
  <si>
    <t xml:space="preserve">     Nom et Signature du Juge-Arbitre :</t>
  </si>
  <si>
    <t xml:space="preserve">Classement</t>
  </si>
  <si>
    <t xml:space="preserve">Classement (inv.)
Points</t>
  </si>
  <si>
    <t xml:space="preserve">Classement (inv.)
Manches</t>
  </si>
  <si>
    <t xml:space="preserve">Classement 
Final</t>
  </si>
  <si>
    <r>
      <rPr>
        <b val="true"/>
        <sz val="11"/>
        <rFont val="Arial"/>
        <family val="2"/>
        <charset val="1"/>
      </rPr>
      <t xml:space="preserve">CLASSEMENT
</t>
    </r>
    <r>
      <rPr>
        <b val="true"/>
        <sz val="9"/>
        <rFont val="Arial"/>
        <family val="2"/>
        <charset val="1"/>
      </rPr>
      <t xml:space="preserve">(automatique)</t>
    </r>
  </si>
  <si>
    <t xml:space="preserve">1er      </t>
  </si>
  <si>
    <t xml:space="preserve">2ème  </t>
  </si>
  <si>
    <t xml:space="preserve">3ème  </t>
  </si>
  <si>
    <t xml:space="preserve">4ème  </t>
  </si>
  <si>
    <t xml:space="preserve">5ème  </t>
  </si>
  <si>
    <t xml:space="preserve">6ème  </t>
  </si>
  <si>
    <t xml:space="preserve">7ème 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</si>
</sst>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@"/>
  </numFmts>
  <fonts count="2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11"/>
      <color rgb="FFDC143C"/>
      <name val="Arial"/>
      <family val="2"/>
      <charset val="1"/>
    </font>
    <font>
      <sz val="12"/>
      <name val="Arial"/>
      <family val="2"/>
      <charset val="1"/>
    </font>
    <font>
      <sz val="14"/>
      <name val="Arial"/>
      <family val="2"/>
      <charset val="1"/>
    </font>
    <font>
      <b val="true"/>
      <sz val="8"/>
      <name val="Arial"/>
      <family val="2"/>
      <charset val="1"/>
    </font>
    <font>
      <sz val="9"/>
      <name val="Arial"/>
      <family val="2"/>
      <charset val="1"/>
    </font>
    <font>
      <sz val="11"/>
      <name val="Arial"/>
      <family val="2"/>
      <charset val="1"/>
    </font>
    <font>
      <b val="true"/>
      <sz val="9"/>
      <name val="Arial"/>
      <family val="2"/>
      <charset val="1"/>
    </font>
    <font>
      <i val="true"/>
      <sz val="11"/>
      <color rgb="FFFF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10"/>
      <color rgb="FFFF0000"/>
      <name val="Arial"/>
      <family val="2"/>
      <charset val="1"/>
    </font>
    <font>
      <sz val="12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2B2B2"/>
      </patternFill>
    </fill>
    <fill>
      <patternFill patternType="solid">
        <fgColor rgb="FF010000"/>
        <bgColor rgb="FF000000"/>
      </patternFill>
    </fill>
    <fill>
      <patternFill patternType="solid">
        <fgColor rgb="FFFF99CC"/>
        <bgColor rgb="FFFF8080"/>
      </patternFill>
    </fill>
    <fill>
      <patternFill patternType="solid">
        <fgColor rgb="FFB2B2B2"/>
        <bgColor rgb="FFC0C0C0"/>
      </patternFill>
    </fill>
    <fill>
      <patternFill patternType="solid">
        <fgColor rgb="FFFFFF66"/>
        <bgColor rgb="FFFFFF00"/>
      </patternFill>
    </fill>
    <fill>
      <patternFill patternType="solid">
        <fgColor rgb="FF99FFFF"/>
        <bgColor rgb="FFCCFFFF"/>
      </patternFill>
    </fill>
    <fill>
      <patternFill patternType="solid">
        <fgColor rgb="FF99FF33"/>
        <bgColor rgb="FFCCFFCC"/>
      </patternFill>
    </fill>
    <fill>
      <patternFill patternType="solid">
        <fgColor rgb="FFFF3300"/>
        <bgColor rgb="FFDC143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double"/>
      <right style="double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uble"/>
      <right style="double"/>
      <top style="double"/>
      <bottom style="thin"/>
      <diagonal/>
    </border>
    <border diagonalUp="false" diagonalDown="false">
      <left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9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left" vertical="center" textRotation="0" wrapText="false" indent="1" shrinkToFit="false"/>
      <protection locked="true" hidden="false"/>
    </xf>
    <xf numFmtId="164" fontId="1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2"/>
        <color rgb="FFCC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DC143C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FF33"/>
      <rgbColor rgb="FFFFCC00"/>
      <rgbColor rgb="FFFF9900"/>
      <rgbColor rgb="FFFF3300"/>
      <rgbColor rgb="FF666699"/>
      <rgbColor rgb="FFB2B2B2"/>
      <rgbColor rgb="FF003366"/>
      <rgbColor rgb="FF339966"/>
      <rgbColor rgb="FF0100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Z6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K1" activeCellId="0" sqref="BK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2.51"/>
    <col collapsed="false" customWidth="true" hidden="false" outlineLevel="0" max="3" min="2" style="1" width="29.81"/>
    <col collapsed="false" customWidth="true" hidden="false" outlineLevel="0" max="8" min="4" style="1" width="3.87"/>
    <col collapsed="false" customWidth="true" hidden="false" outlineLevel="0" max="9" min="9" style="1" width="4.23"/>
    <col collapsed="false" customWidth="true" hidden="false" outlineLevel="0" max="13" min="10" style="1" width="3.05"/>
    <col collapsed="false" customWidth="true" hidden="false" outlineLevel="0" max="16" min="14" style="1" width="3.06"/>
    <col collapsed="false" customWidth="true" hidden="true" outlineLevel="0" max="17" min="17" style="1" width="3.06"/>
    <col collapsed="false" customWidth="true" hidden="true" outlineLevel="0" max="22" min="18" style="1" width="9.27"/>
    <col collapsed="false" customWidth="true" hidden="true" outlineLevel="0" max="23" min="23" style="1" width="6.82"/>
    <col collapsed="false" customWidth="true" hidden="true" outlineLevel="0" max="35" min="24" style="1" width="5.62"/>
    <col collapsed="false" customWidth="true" hidden="true" outlineLevel="0" max="44" min="36" style="1" width="5.08"/>
    <col collapsed="false" customWidth="true" hidden="true" outlineLevel="0" max="45" min="45" style="1" width="5.31"/>
    <col collapsed="false" customWidth="true" hidden="true" outlineLevel="0" max="46" min="46" style="1" width="5.66"/>
    <col collapsed="false" customWidth="true" hidden="true" outlineLevel="0" max="54" min="47" style="1" width="5.08"/>
    <col collapsed="false" customWidth="true" hidden="true" outlineLevel="0" max="55" min="55" style="1" width="5.06"/>
    <col collapsed="false" customWidth="true" hidden="true" outlineLevel="0" max="56" min="56" style="1" width="4.6"/>
    <col collapsed="false" customWidth="true" hidden="true" outlineLevel="0" max="62" min="57" style="1" width="5.09"/>
    <col collapsed="false" customWidth="true" hidden="false" outlineLevel="0" max="66" min="63" style="1" width="5.09"/>
    <col collapsed="false" customWidth="true" hidden="false" outlineLevel="0" max="255" min="67" style="1" width="9.27"/>
    <col collapsed="false" customWidth="true" hidden="false" outlineLevel="0" max="260" min="256" style="2" width="9.27"/>
    <col collapsed="false" customWidth="false" hidden="false" outlineLevel="0" max="16384" min="261" style="2" width="11.53"/>
  </cols>
  <sheetData>
    <row r="1" customFormat="false" ht="26.1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5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Z1" s="3"/>
    </row>
    <row r="2" customFormat="false" ht="5.1" hidden="false" customHeight="true" outlineLevel="0" collapsed="false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Z2" s="3"/>
    </row>
    <row r="3" customFormat="false" ht="26.1" hidden="false" customHeight="true" outlineLevel="0" collapsed="false">
      <c r="A3" s="6"/>
      <c r="B3" s="8" t="s">
        <v>0</v>
      </c>
      <c r="C3" s="9"/>
      <c r="D3" s="10"/>
      <c r="E3" s="10"/>
      <c r="F3" s="10"/>
      <c r="G3" s="10"/>
      <c r="H3" s="10"/>
      <c r="I3" s="11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3"/>
      <c r="IU3" s="10"/>
      <c r="IV3" s="10"/>
      <c r="IW3" s="10"/>
      <c r="IX3" s="10"/>
      <c r="IZ3" s="10"/>
    </row>
    <row r="4" customFormat="false" ht="9.95" hidden="false" customHeight="true" outlineLevel="0" collapsed="false">
      <c r="A4" s="6"/>
      <c r="B4" s="12"/>
      <c r="C4" s="13"/>
    </row>
    <row r="5" customFormat="false" ht="20.1" hidden="false" customHeight="true" outlineLevel="0" collapsed="false">
      <c r="A5" s="6"/>
      <c r="B5" s="8" t="s">
        <v>1</v>
      </c>
      <c r="C5" s="9"/>
      <c r="D5" s="6"/>
      <c r="E5" s="6"/>
      <c r="F5" s="14" t="s">
        <v>2</v>
      </c>
      <c r="G5" s="14"/>
      <c r="H5" s="14"/>
      <c r="I5" s="14"/>
      <c r="J5" s="14"/>
      <c r="K5" s="14"/>
      <c r="L5" s="14"/>
      <c r="M5" s="15" t="n">
        <v>3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Z5" s="6"/>
    </row>
    <row r="6" customFormat="false" ht="9.95" hidden="false" customHeight="true" outlineLevel="0" collapsed="false">
      <c r="A6" s="6"/>
      <c r="B6" s="6"/>
      <c r="C6" s="16"/>
      <c r="D6" s="6"/>
      <c r="E6" s="6"/>
      <c r="F6" s="6"/>
      <c r="G6" s="6"/>
      <c r="H6" s="6"/>
      <c r="I6" s="6"/>
      <c r="J6" s="6"/>
      <c r="K6" s="6"/>
      <c r="L6" s="17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Z6" s="6"/>
    </row>
    <row r="7" customFormat="false" ht="20.1" hidden="false" customHeight="true" outlineLevel="0" collapsed="false">
      <c r="A7" s="6"/>
      <c r="B7" s="8" t="s">
        <v>3</v>
      </c>
      <c r="C7" s="9"/>
      <c r="D7" s="6"/>
      <c r="E7" s="6"/>
      <c r="F7" s="6"/>
      <c r="G7" s="6"/>
      <c r="H7" s="18" t="s">
        <v>4</v>
      </c>
      <c r="I7" s="6"/>
      <c r="J7" s="6"/>
      <c r="K7" s="6"/>
      <c r="L7" s="17"/>
      <c r="M7" s="9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Z7" s="6"/>
    </row>
    <row r="8" customFormat="false" ht="9.95" hidden="false" customHeight="true" outlineLevel="0" collapsed="false">
      <c r="A8" s="6"/>
      <c r="B8" s="6"/>
      <c r="C8" s="16"/>
      <c r="D8" s="6"/>
      <c r="E8" s="6"/>
      <c r="F8" s="6"/>
      <c r="G8" s="6"/>
      <c r="H8" s="6"/>
      <c r="I8" s="6"/>
      <c r="J8" s="6"/>
      <c r="K8" s="6"/>
      <c r="L8" s="17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Z8" s="6"/>
    </row>
    <row r="9" customFormat="false" ht="20.1" hidden="false" customHeight="true" outlineLevel="0" collapsed="false">
      <c r="A9" s="6"/>
      <c r="B9" s="8" t="s">
        <v>5</v>
      </c>
      <c r="C9" s="19"/>
      <c r="D9" s="6"/>
      <c r="E9" s="6"/>
      <c r="F9" s="6"/>
      <c r="G9" s="6"/>
      <c r="H9" s="18" t="s">
        <v>6</v>
      </c>
      <c r="I9" s="6"/>
      <c r="J9" s="6"/>
      <c r="K9" s="6"/>
      <c r="L9" s="17"/>
      <c r="M9" s="9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Z9" s="6"/>
    </row>
    <row r="10" customFormat="false" ht="9.95" hidden="false" customHeight="true" outlineLevel="0" collapsed="false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Z10" s="6"/>
    </row>
    <row r="11" customFormat="false" ht="20.1" hidden="false" customHeight="true" outlineLevel="0" collapsed="false">
      <c r="A11" s="20" t="s">
        <v>7</v>
      </c>
      <c r="B11" s="20" t="s">
        <v>8</v>
      </c>
      <c r="C11" s="21" t="s">
        <v>9</v>
      </c>
      <c r="D11" s="20" t="s">
        <v>10</v>
      </c>
      <c r="E11" s="20"/>
      <c r="F11" s="20"/>
      <c r="G11" s="20" t="s">
        <v>11</v>
      </c>
      <c r="H11" s="20"/>
      <c r="I11" s="20"/>
      <c r="J11" s="20"/>
      <c r="K11" s="20" t="s">
        <v>12</v>
      </c>
      <c r="L11" s="20"/>
      <c r="M11" s="20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Z11" s="6"/>
    </row>
    <row r="12" customFormat="false" ht="20.1" hidden="false" customHeight="true" outlineLevel="0" collapsed="false">
      <c r="A12" s="9" t="n">
        <v>1</v>
      </c>
      <c r="B12" s="22"/>
      <c r="C12" s="23"/>
      <c r="D12" s="24"/>
      <c r="E12" s="24"/>
      <c r="F12" s="24"/>
      <c r="G12" s="24"/>
      <c r="H12" s="24"/>
      <c r="I12" s="24"/>
      <c r="J12" s="24"/>
      <c r="K12" s="9" t="n">
        <v>1</v>
      </c>
      <c r="L12" s="9"/>
      <c r="M12" s="9"/>
      <c r="N12" s="6"/>
      <c r="O12" s="6"/>
      <c r="P12" s="6"/>
      <c r="Q12" s="6"/>
      <c r="R12" s="6" t="n">
        <v>2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Z12" s="6"/>
    </row>
    <row r="13" customFormat="false" ht="20.1" hidden="false" customHeight="true" outlineLevel="0" collapsed="false">
      <c r="A13" s="9" t="n">
        <v>2</v>
      </c>
      <c r="B13" s="22"/>
      <c r="C13" s="23"/>
      <c r="D13" s="24"/>
      <c r="E13" s="24"/>
      <c r="F13" s="24"/>
      <c r="G13" s="24"/>
      <c r="H13" s="24"/>
      <c r="I13" s="24"/>
      <c r="J13" s="24"/>
      <c r="K13" s="9" t="n">
        <v>2</v>
      </c>
      <c r="L13" s="9"/>
      <c r="M13" s="9"/>
      <c r="N13" s="6"/>
      <c r="O13" s="6"/>
      <c r="P13" s="6"/>
      <c r="Q13" s="6"/>
      <c r="R13" s="6" t="n">
        <v>3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Z13" s="6"/>
    </row>
    <row r="14" customFormat="false" ht="20.1" hidden="false" customHeight="true" outlineLevel="0" collapsed="false">
      <c r="A14" s="9" t="n">
        <v>3</v>
      </c>
      <c r="B14" s="22"/>
      <c r="C14" s="23"/>
      <c r="D14" s="24"/>
      <c r="E14" s="24"/>
      <c r="F14" s="24"/>
      <c r="G14" s="24"/>
      <c r="H14" s="24"/>
      <c r="I14" s="24"/>
      <c r="J14" s="24"/>
      <c r="K14" s="9" t="n">
        <v>3</v>
      </c>
      <c r="L14" s="9"/>
      <c r="M14" s="9"/>
      <c r="N14" s="6"/>
      <c r="O14" s="6"/>
      <c r="P14" s="6"/>
      <c r="Q14" s="6"/>
      <c r="R14" s="6" t="b">
        <f aca="false">IF(COUNTA(B12:B19)=3,3,IF(COUNTA(B12:B19)=4,6,IF(COUNTA(B12:B19)=5,10,IF(COUNTA(B12:B19)=6,15,IF(COUNTA(B12:B19)=7,21,IF(COUNTA(B12:B19)=8,28))))))</f>
        <v>0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Z14" s="6"/>
    </row>
    <row r="15" customFormat="false" ht="20.1" hidden="false" customHeight="true" outlineLevel="0" collapsed="false">
      <c r="A15" s="9" t="n">
        <v>4</v>
      </c>
      <c r="B15" s="22"/>
      <c r="C15" s="23"/>
      <c r="D15" s="24"/>
      <c r="E15" s="24"/>
      <c r="F15" s="24"/>
      <c r="G15" s="24"/>
      <c r="H15" s="24"/>
      <c r="I15" s="24"/>
      <c r="J15" s="24"/>
      <c r="K15" s="9" t="n">
        <v>4</v>
      </c>
      <c r="L15" s="9"/>
      <c r="M15" s="9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Z15" s="6"/>
    </row>
    <row r="16" customFormat="false" ht="20.1" hidden="false" customHeight="true" outlineLevel="0" collapsed="false">
      <c r="A16" s="9" t="n">
        <v>5</v>
      </c>
      <c r="B16" s="22"/>
      <c r="C16" s="23"/>
      <c r="D16" s="24"/>
      <c r="E16" s="24"/>
      <c r="F16" s="24"/>
      <c r="G16" s="24"/>
      <c r="H16" s="24"/>
      <c r="I16" s="24"/>
      <c r="J16" s="24"/>
      <c r="K16" s="9" t="n">
        <v>5</v>
      </c>
      <c r="L16" s="9"/>
      <c r="M16" s="9"/>
      <c r="N16" s="6"/>
      <c r="O16" s="6"/>
      <c r="P16" s="6"/>
      <c r="Q16" s="25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Z16" s="6"/>
    </row>
    <row r="17" customFormat="false" ht="20.1" hidden="false" customHeight="true" outlineLevel="0" collapsed="false">
      <c r="A17" s="9" t="n">
        <v>6</v>
      </c>
      <c r="B17" s="22"/>
      <c r="C17" s="23"/>
      <c r="D17" s="24"/>
      <c r="E17" s="24"/>
      <c r="F17" s="24"/>
      <c r="G17" s="24"/>
      <c r="H17" s="24"/>
      <c r="I17" s="24"/>
      <c r="J17" s="24"/>
      <c r="K17" s="9" t="n">
        <v>6</v>
      </c>
      <c r="L17" s="9"/>
      <c r="M17" s="9"/>
      <c r="N17" s="6"/>
      <c r="O17" s="6"/>
      <c r="P17" s="6"/>
      <c r="Q17" s="6"/>
      <c r="R17" s="6"/>
      <c r="S17" s="6"/>
      <c r="T17" s="6"/>
      <c r="U17" s="6"/>
      <c r="V17" s="6"/>
      <c r="W17" s="6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Z17" s="6"/>
    </row>
    <row r="18" customFormat="false" ht="20.1" hidden="false" customHeight="true" outlineLevel="0" collapsed="false">
      <c r="A18" s="9" t="n">
        <v>7</v>
      </c>
      <c r="B18" s="22"/>
      <c r="C18" s="23"/>
      <c r="D18" s="24"/>
      <c r="E18" s="24"/>
      <c r="F18" s="24"/>
      <c r="G18" s="24"/>
      <c r="H18" s="24"/>
      <c r="I18" s="24"/>
      <c r="J18" s="24"/>
      <c r="K18" s="9" t="n">
        <v>7</v>
      </c>
      <c r="L18" s="9"/>
      <c r="M18" s="9"/>
      <c r="N18" s="6"/>
      <c r="O18" s="6"/>
      <c r="P18" s="6"/>
      <c r="Q18" s="6"/>
      <c r="R18" s="6"/>
      <c r="S18" s="6"/>
      <c r="T18" s="6"/>
      <c r="U18" s="6"/>
      <c r="V18" s="6"/>
      <c r="W18" s="6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Z18" s="6"/>
    </row>
    <row r="19" customFormat="false" ht="20.1" hidden="false" customHeight="true" outlineLevel="0" collapsed="false">
      <c r="A19" s="14"/>
      <c r="B19" s="17"/>
      <c r="C19" s="17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6"/>
      <c r="O19" s="6"/>
      <c r="P19" s="6"/>
      <c r="Q19" s="6"/>
      <c r="R19" s="6"/>
      <c r="S19" s="6"/>
      <c r="T19" s="6"/>
      <c r="U19" s="6"/>
      <c r="V19" s="6"/>
      <c r="W19" s="6"/>
      <c r="X19" s="14" t="s">
        <v>13</v>
      </c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14" t="s">
        <v>14</v>
      </c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Z19" s="6"/>
    </row>
    <row r="20" customFormat="false" ht="20.1" hidden="false" customHeight="true" outlineLevel="0" collapsed="false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26" t="s">
        <v>15</v>
      </c>
      <c r="Y20" s="26" t="s">
        <v>16</v>
      </c>
      <c r="Z20" s="26" t="s">
        <v>16</v>
      </c>
      <c r="AA20" s="26"/>
      <c r="AB20" s="26" t="s">
        <v>17</v>
      </c>
      <c r="AC20" s="26"/>
      <c r="AD20" s="26" t="s">
        <v>18</v>
      </c>
      <c r="AE20" s="26"/>
      <c r="AF20" s="26" t="s">
        <v>19</v>
      </c>
      <c r="AG20" s="26"/>
      <c r="AH20" s="26" t="s">
        <v>20</v>
      </c>
      <c r="AI20" s="26"/>
      <c r="AJ20" s="26" t="s">
        <v>21</v>
      </c>
      <c r="AK20" s="26"/>
      <c r="AL20" s="6"/>
      <c r="AM20" s="6"/>
      <c r="AN20" s="6"/>
      <c r="AO20" s="6"/>
      <c r="AP20" s="27" t="s">
        <v>14</v>
      </c>
      <c r="AQ20" s="27"/>
      <c r="AR20" s="27"/>
      <c r="AS20" s="27"/>
      <c r="AT20" s="27"/>
      <c r="AU20" s="6"/>
      <c r="AV20" s="6"/>
      <c r="AW20" s="26" t="s">
        <v>15</v>
      </c>
      <c r="AX20" s="26" t="s">
        <v>16</v>
      </c>
      <c r="AY20" s="26" t="s">
        <v>16</v>
      </c>
      <c r="AZ20" s="26"/>
      <c r="BA20" s="26" t="s">
        <v>17</v>
      </c>
      <c r="BB20" s="26"/>
      <c r="BC20" s="26" t="s">
        <v>18</v>
      </c>
      <c r="BD20" s="26"/>
      <c r="BE20" s="26" t="s">
        <v>19</v>
      </c>
      <c r="BF20" s="26"/>
      <c r="BG20" s="26" t="s">
        <v>20</v>
      </c>
      <c r="BH20" s="26"/>
      <c r="BI20" s="26" t="s">
        <v>21</v>
      </c>
      <c r="BJ20" s="2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Z20" s="6"/>
    </row>
    <row r="21" customFormat="false" ht="34" hidden="false" customHeight="true" outlineLevel="0" collapsed="false">
      <c r="A21" s="6"/>
      <c r="B21" s="28" t="s">
        <v>22</v>
      </c>
      <c r="C21" s="28"/>
      <c r="D21" s="29" t="s">
        <v>23</v>
      </c>
      <c r="E21" s="29"/>
      <c r="F21" s="29"/>
      <c r="G21" s="29"/>
      <c r="H21" s="29"/>
      <c r="I21" s="30"/>
      <c r="J21" s="20" t="n">
        <v>1</v>
      </c>
      <c r="K21" s="20" t="n">
        <v>2</v>
      </c>
      <c r="L21" s="20" t="n">
        <v>3</v>
      </c>
      <c r="M21" s="20" t="n">
        <v>4</v>
      </c>
      <c r="N21" s="20" t="n">
        <v>5</v>
      </c>
      <c r="O21" s="20" t="n">
        <v>6</v>
      </c>
      <c r="P21" s="20" t="n">
        <v>7</v>
      </c>
      <c r="Q21" s="6"/>
      <c r="R21" s="6"/>
      <c r="S21" s="31" t="s">
        <v>24</v>
      </c>
      <c r="T21" s="31" t="s">
        <v>25</v>
      </c>
      <c r="U21" s="31" t="s">
        <v>26</v>
      </c>
      <c r="V21" s="6"/>
      <c r="W21" s="6"/>
      <c r="X21" s="26" t="s">
        <v>27</v>
      </c>
      <c r="Y21" s="26" t="s">
        <v>28</v>
      </c>
      <c r="Z21" s="26" t="s">
        <v>27</v>
      </c>
      <c r="AA21" s="26" t="s">
        <v>28</v>
      </c>
      <c r="AB21" s="26" t="s">
        <v>27</v>
      </c>
      <c r="AC21" s="26" t="s">
        <v>28</v>
      </c>
      <c r="AD21" s="26" t="s">
        <v>27</v>
      </c>
      <c r="AE21" s="26" t="s">
        <v>28</v>
      </c>
      <c r="AF21" s="26" t="s">
        <v>27</v>
      </c>
      <c r="AG21" s="26" t="s">
        <v>28</v>
      </c>
      <c r="AH21" s="26" t="s">
        <v>27</v>
      </c>
      <c r="AI21" s="26" t="s">
        <v>28</v>
      </c>
      <c r="AJ21" s="26" t="s">
        <v>27</v>
      </c>
      <c r="AK21" s="26" t="s">
        <v>28</v>
      </c>
      <c r="AL21" s="6"/>
      <c r="AM21" s="6"/>
      <c r="AN21" s="6"/>
      <c r="AO21" s="6"/>
      <c r="AP21" s="32" t="n">
        <v>1</v>
      </c>
      <c r="AQ21" s="32" t="n">
        <v>2</v>
      </c>
      <c r="AR21" s="32" t="n">
        <v>3</v>
      </c>
      <c r="AS21" s="32" t="n">
        <v>4</v>
      </c>
      <c r="AT21" s="32" t="n">
        <v>5</v>
      </c>
      <c r="AU21" s="6"/>
      <c r="AV21" s="6"/>
      <c r="AW21" s="26" t="s">
        <v>27</v>
      </c>
      <c r="AX21" s="26" t="s">
        <v>28</v>
      </c>
      <c r="AY21" s="26" t="s">
        <v>27</v>
      </c>
      <c r="AZ21" s="26" t="s">
        <v>28</v>
      </c>
      <c r="BA21" s="26" t="s">
        <v>27</v>
      </c>
      <c r="BB21" s="26" t="s">
        <v>28</v>
      </c>
      <c r="BC21" s="26" t="s">
        <v>27</v>
      </c>
      <c r="BD21" s="26" t="s">
        <v>28</v>
      </c>
      <c r="BE21" s="26" t="s">
        <v>27</v>
      </c>
      <c r="BF21" s="26" t="s">
        <v>28</v>
      </c>
      <c r="BG21" s="26" t="s">
        <v>27</v>
      </c>
      <c r="BH21" s="26" t="s">
        <v>28</v>
      </c>
      <c r="BI21" s="26" t="s">
        <v>27</v>
      </c>
      <c r="BJ21" s="26" t="s">
        <v>28</v>
      </c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Z21" s="6"/>
    </row>
    <row r="22" s="42" customFormat="true" ht="24.7" hidden="false" customHeight="true" outlineLevel="0" collapsed="false">
      <c r="A22" s="33" t="s">
        <v>29</v>
      </c>
      <c r="B22" s="23" t="str">
        <f aca="false">IF(B13="","",B13)</f>
        <v/>
      </c>
      <c r="C22" s="23" t="str">
        <f aca="false">IF(B18="","",B18)</f>
        <v/>
      </c>
      <c r="D22" s="33"/>
      <c r="E22" s="34"/>
      <c r="F22" s="34"/>
      <c r="G22" s="9"/>
      <c r="H22" s="35"/>
      <c r="I22" s="34"/>
      <c r="J22" s="36"/>
      <c r="K22" s="9" t="str">
        <f aca="false">IF($U22="FG",0,IF($U22="FD",2,IF($S22="F",IF(COUNTIF($D22:$H22,"&lt;0")=$M$5,IF(AND($B22&lt;&gt;"",$C22&lt;&gt;""),1,0),2),"")))</f>
        <v/>
      </c>
      <c r="L22" s="36"/>
      <c r="M22" s="36"/>
      <c r="N22" s="36"/>
      <c r="O22" s="36"/>
      <c r="P22" s="9" t="str">
        <f aca="false">IF($U22="FG",2,IF($U22="FD",0,IF($S22="F",IF(COUNTIF($D22:$H22,"&lt;0")=$M$5,2,1),"")))</f>
        <v/>
      </c>
      <c r="Q22" s="6"/>
      <c r="R22" s="37" t="n">
        <f aca="false">IF(T22="=",1,0)</f>
        <v>0</v>
      </c>
      <c r="S22" s="31" t="str">
        <f aca="false">IF(OR(B22="",C22=""),"",IF(OR(COUNTIF(D22:H22,"&gt;=0")=$M$5,COUNTIF(D22:H22,"&lt;0")=$M$5,U22="FD",U22="FG"),"F",IF(AND(ISNA(MATCH("wo",D22:H22,0)),ISNA(MATCH("wo-",D22:H22,0))),"","F")))</f>
        <v/>
      </c>
      <c r="T22" s="38" t="str">
        <f aca="false">IF(OR(B22="",C22=""),"",IF(K$44=P$44,"=",""))</f>
        <v/>
      </c>
      <c r="U22" s="31" t="str">
        <f aca="false">IF(ISERROR(MATCH("wo",D22:H22,0)),IF(ISERROR(MATCH("-wo",D22:H22,0)),"","FD"),"FG")</f>
        <v/>
      </c>
      <c r="V22" s="6"/>
      <c r="W22" s="39" t="s">
        <v>30</v>
      </c>
      <c r="X22" s="40"/>
      <c r="Y22" s="40"/>
      <c r="Z22" s="26" t="str">
        <f aca="false">IF($T22="=",IF($D22="",0,IF($D22&lt;0,ABS($D22),IF($D22&lt;10,11,$D22+2)))+IF($E22="",0,IF($E22&lt;0,ABS($E22),IF($E22&lt;10,11,$E22+2)))+IF($F22="",0,IF($F22&lt;0,ABS($F22),IF($F22&lt;10,11,$F22+2)))+IF($G22="",0,IF($G22&lt;0,ABS($G22),IF($G22&lt;10,11,$G22+2)))+IF($H22="",0,IF($H22&lt;0,ABS($H22),IF($H22&lt;10,11,$H22+2))),"")</f>
        <v/>
      </c>
      <c r="AA22" s="26" t="str">
        <f aca="false">IF($T22="=",IF($D22="",0,IF($D22&lt;0,IF(ABS($D22)&lt;10,11,ABS($D22)+2),ABS($D22)))+IF($E22="",0,IF($E22&lt;0,IF(ABS($E22)&lt;10,11,ABS($E22)+2),ABS($E22)))+IF($F22="",0,IF($F22&lt;0,IF(ABS($F22)&lt;10,11,ABS($F22)+2),ABS($F22)))+IF($G22="",0,IF($G22&lt;0,IF(ABS($G22)&lt;10,11,ABS($G22)+2),ABS($G22)))+IF($H22="",0,IF($H22&lt;0,IF(ABS($H22)&lt;10,11,ABS($H22)+2),ABS($H22))),"")</f>
        <v/>
      </c>
      <c r="AB22" s="40"/>
      <c r="AC22" s="40"/>
      <c r="AD22" s="40"/>
      <c r="AE22" s="40"/>
      <c r="AF22" s="40"/>
      <c r="AG22" s="40"/>
      <c r="AH22" s="40"/>
      <c r="AI22" s="40"/>
      <c r="AJ22" s="26" t="str">
        <f aca="false">IF($T22="=",AA22,"")</f>
        <v/>
      </c>
      <c r="AK22" s="26" t="str">
        <f aca="false">IF($T22="=",Z22,"")</f>
        <v/>
      </c>
      <c r="AL22" s="6"/>
      <c r="AM22" s="6"/>
      <c r="AN22" s="6"/>
      <c r="AO22" s="6"/>
      <c r="AP22" s="41" t="n">
        <f aca="false">D22</f>
        <v>0</v>
      </c>
      <c r="AQ22" s="41" t="n">
        <f aca="false">E22</f>
        <v>0</v>
      </c>
      <c r="AR22" s="41" t="n">
        <f aca="false">F22</f>
        <v>0</v>
      </c>
      <c r="AS22" s="41" t="n">
        <f aca="false">G22</f>
        <v>0</v>
      </c>
      <c r="AT22" s="41" t="n">
        <f aca="false">H22</f>
        <v>0</v>
      </c>
      <c r="AU22" s="6"/>
      <c r="AV22" s="39" t="s">
        <v>30</v>
      </c>
      <c r="AW22" s="40"/>
      <c r="AX22" s="40"/>
      <c r="AY22" s="26" t="n">
        <f aca="false">IF($T22="=",COUNTIF($D22:$H22,"&gt;=0"),0)</f>
        <v>0</v>
      </c>
      <c r="AZ22" s="26" t="n">
        <f aca="false">IF($T22="=",COUNTIF($D22:$H22,"&lt;0"),0)</f>
        <v>0</v>
      </c>
      <c r="BA22" s="40"/>
      <c r="BB22" s="40"/>
      <c r="BC22" s="40"/>
      <c r="BD22" s="40"/>
      <c r="BE22" s="40"/>
      <c r="BF22" s="40"/>
      <c r="BG22" s="40"/>
      <c r="BH22" s="40"/>
      <c r="BI22" s="26" t="n">
        <f aca="false">AZ22</f>
        <v>0</v>
      </c>
      <c r="BJ22" s="26" t="n">
        <f aca="false">AY22</f>
        <v>0</v>
      </c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</row>
    <row r="23" customFormat="false" ht="24.7" hidden="false" customHeight="true" outlineLevel="0" collapsed="false">
      <c r="A23" s="33" t="s">
        <v>31</v>
      </c>
      <c r="B23" s="23" t="str">
        <f aca="false">IF(B14="","",B14)</f>
        <v/>
      </c>
      <c r="C23" s="23" t="str">
        <f aca="false">IF(B17="","",B17)</f>
        <v/>
      </c>
      <c r="D23" s="33"/>
      <c r="E23" s="34"/>
      <c r="F23" s="34"/>
      <c r="G23" s="9"/>
      <c r="H23" s="35"/>
      <c r="I23" s="34"/>
      <c r="J23" s="36"/>
      <c r="K23" s="36"/>
      <c r="L23" s="9" t="str">
        <f aca="false">IF($U23="FG",0,IF($U23="FD",2,IF($S23="F",IF(COUNTIF($D23:$H23,"&lt;0")=$M$5,IF(AND($B23&lt;&gt;"",$C23&lt;&gt;""),1,0),2),"")))</f>
        <v/>
      </c>
      <c r="M23" s="36"/>
      <c r="N23" s="36"/>
      <c r="O23" s="9" t="str">
        <f aca="false">IF($U23="FG",2,IF($U23="FD",0,IF($S23="F",IF(COUNTIF($D23:$H23,"&lt;0")=$M$5,2,1),"")))</f>
        <v/>
      </c>
      <c r="P23" s="36"/>
      <c r="Q23" s="6"/>
      <c r="R23" s="37" t="n">
        <f aca="false">IF(T23="=",1,0)</f>
        <v>0</v>
      </c>
      <c r="S23" s="31" t="str">
        <f aca="false">IF(OR(B23="",C23=""),"",IF(OR(COUNTIF(D23:H23,"&gt;=0")=$M$5,COUNTIF(D23:H23,"&lt;0")=$M$5,U23="FD",U23="FG"),"F",IF(AND(ISNA(MATCH("wo",D23:H23,0)),ISNA(MATCH("wo-",D23:H23,0))),"","F")))</f>
        <v/>
      </c>
      <c r="T23" s="38" t="str">
        <f aca="false">IF(OR(B23="",C23=""),"",IF(L44=O44,"=",""))</f>
        <v/>
      </c>
      <c r="U23" s="31" t="str">
        <f aca="false">IF(ISERROR(MATCH("wo",D23:H23,0)),IF(ISERROR(MATCH("-wo",D23:H23,0)),"","FD"),"FG")</f>
        <v/>
      </c>
      <c r="V23" s="6"/>
      <c r="W23" s="39" t="s">
        <v>32</v>
      </c>
      <c r="X23" s="40"/>
      <c r="Y23" s="40"/>
      <c r="Z23" s="40"/>
      <c r="AA23" s="40"/>
      <c r="AB23" s="26" t="str">
        <f aca="false">IF($T23="=",IF($D23="",0,IF($D23&lt;0,ABS($D23),IF($D23&lt;10,11,$D23+2)))+IF($E23="",0,IF($E23&lt;0,ABS($E23),IF($E23&lt;10,11,$E23+2)))+IF($F23="",0,IF($F23&lt;0,ABS($F23),IF($F23&lt;10,11,$F23+2)))+IF($G23="",0,IF($G23&lt;0,ABS($G23),IF($G23&lt;10,11,$G23+2)))+IF($H23="",0,IF($H23&lt;0,ABS($H23),IF($H23&lt;10,11,$H23+2))),"")</f>
        <v/>
      </c>
      <c r="AC23" s="26" t="str">
        <f aca="false">IF($T23="=",IF($D23="",0,IF($D23&lt;0,IF(ABS($D23)&lt;10,11,ABS($D23)+2),ABS($D23)))+IF($E23="",0,IF($E23&lt;0,IF(ABS($E23)&lt;10,11,ABS($E23)+2),ABS($E23)))+IF($F23="",0,IF($F23&lt;0,IF(ABS($F23)&lt;10,11,ABS($F23)+2),ABS($F23)))+IF($G23="",0,IF($G23&lt;0,IF(ABS($G23)&lt;10,11,ABS($G23)+2),ABS($G23)))+IF($H23="",0,IF($H23&lt;0,IF(ABS($H23)&lt;10,11,ABS($H23)+2),ABS($H23))),"")</f>
        <v/>
      </c>
      <c r="AD23" s="40"/>
      <c r="AE23" s="40"/>
      <c r="AF23" s="40"/>
      <c r="AG23" s="40"/>
      <c r="AH23" s="26" t="str">
        <f aca="false">IF($T23="=",AC23,"")</f>
        <v/>
      </c>
      <c r="AI23" s="26" t="str">
        <f aca="false">IF($T23="=",AB23,"")</f>
        <v/>
      </c>
      <c r="AJ23" s="40"/>
      <c r="AK23" s="40"/>
      <c r="AL23" s="6"/>
      <c r="AM23" s="6"/>
      <c r="AN23" s="6"/>
      <c r="AO23" s="6"/>
      <c r="AP23" s="41" t="n">
        <f aca="false">D23</f>
        <v>0</v>
      </c>
      <c r="AQ23" s="41" t="n">
        <f aca="false">E23</f>
        <v>0</v>
      </c>
      <c r="AR23" s="41" t="n">
        <f aca="false">F23</f>
        <v>0</v>
      </c>
      <c r="AS23" s="41" t="n">
        <f aca="false">G23</f>
        <v>0</v>
      </c>
      <c r="AT23" s="41" t="n">
        <f aca="false">H23</f>
        <v>0</v>
      </c>
      <c r="AU23" s="6"/>
      <c r="AV23" s="39" t="s">
        <v>32</v>
      </c>
      <c r="AW23" s="40"/>
      <c r="AX23" s="40"/>
      <c r="AY23" s="40"/>
      <c r="AZ23" s="40"/>
      <c r="BA23" s="26" t="n">
        <f aca="false">IF($T23="=",COUNTIF($D23:$H23,"&gt;=0"),0)</f>
        <v>0</v>
      </c>
      <c r="BB23" s="26" t="n">
        <f aca="false">IF($T23="=",COUNTIF($D23:$H23,"&lt;0"),0)</f>
        <v>0</v>
      </c>
      <c r="BC23" s="40"/>
      <c r="BD23" s="40"/>
      <c r="BE23" s="40"/>
      <c r="BF23" s="40"/>
      <c r="BG23" s="26" t="n">
        <f aca="false">BB23</f>
        <v>0</v>
      </c>
      <c r="BH23" s="26" t="n">
        <f aca="false">BA23</f>
        <v>0</v>
      </c>
      <c r="BI23" s="40"/>
      <c r="BJ23" s="40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Z23" s="6"/>
    </row>
    <row r="24" customFormat="false" ht="24.7" hidden="false" customHeight="true" outlineLevel="0" collapsed="false">
      <c r="A24" s="33" t="s">
        <v>33</v>
      </c>
      <c r="B24" s="23" t="str">
        <f aca="false">IF(B15="","",B15)</f>
        <v/>
      </c>
      <c r="C24" s="23" t="str">
        <f aca="false">IF(B16="","",B16)</f>
        <v/>
      </c>
      <c r="D24" s="33"/>
      <c r="E24" s="34"/>
      <c r="F24" s="34"/>
      <c r="G24" s="9"/>
      <c r="H24" s="35"/>
      <c r="I24" s="34"/>
      <c r="J24" s="36"/>
      <c r="K24" s="36"/>
      <c r="L24" s="36"/>
      <c r="M24" s="9" t="str">
        <f aca="false">IF($U24="FG",0,IF($U24="FD",2,IF($S24="F",IF(COUNTIF($D24:$H24,"&lt;0")=$M$5,IF(AND($B24&lt;&gt;"",$C24&lt;&gt;""),1,0),2),"")))</f>
        <v/>
      </c>
      <c r="N24" s="9" t="str">
        <f aca="false">IF($U24="FG",2,IF($U24="FD",0,IF($S24="F",IF(COUNTIF($D24:$H24,"&lt;0")=$M$5,2,1),"")))</f>
        <v/>
      </c>
      <c r="O24" s="36"/>
      <c r="P24" s="36"/>
      <c r="Q24" s="6"/>
      <c r="R24" s="37" t="n">
        <f aca="false">IF(T24="=",1,0)</f>
        <v>0</v>
      </c>
      <c r="S24" s="31" t="str">
        <f aca="false">IF(OR(B24="",C24=""),"",IF(OR(COUNTIF(D24:H24,"&gt;=0")=$M$5,COUNTIF(D24:H24,"&lt;0")=$M$5,U24="FD",U24="FG"),"F",IF(AND(ISNA(MATCH("wo",D24:H24,0)),ISNA(MATCH("wo-",D24:H24,0))),"","F")))</f>
        <v/>
      </c>
      <c r="T24" s="43" t="str">
        <f aca="false">IF(OR(B24="",C24=""),"",IF(M44=N44,"=",""))</f>
        <v/>
      </c>
      <c r="U24" s="31" t="str">
        <f aca="false">IF(ISERROR(MATCH("wo",D24:H24,0)),IF(ISERROR(MATCH("-wo",D24:H24,0)),"","FD"),"FG")</f>
        <v/>
      </c>
      <c r="V24" s="6"/>
      <c r="W24" s="39" t="s">
        <v>34</v>
      </c>
      <c r="X24" s="40"/>
      <c r="Y24" s="40"/>
      <c r="Z24" s="40"/>
      <c r="AA24" s="40"/>
      <c r="AB24" s="40"/>
      <c r="AC24" s="40"/>
      <c r="AD24" s="26" t="str">
        <f aca="false">IF($T24="=",IF($D24="",0,IF($D24&lt;0,ABS($D24),IF($D24&lt;10,11,$D24+2)))+IF($E24="",0,IF($E24&lt;0,ABS($E24),IF($E24&lt;10,11,$E24+2)))+IF($F24="",0,IF($F24&lt;0,ABS($F24),IF($F24&lt;10,11,$F24+2)))+IF($G24="",0,IF($G24&lt;0,ABS($G24),IF($G24&lt;10,11,$G24+2)))+IF($H24="",0,IF($H24&lt;0,ABS($H24),IF($H24&lt;10,11,$H24+2))),"")</f>
        <v/>
      </c>
      <c r="AE24" s="26" t="str">
        <f aca="false">IF($T24="=",IF($D24="",0,IF($D24&lt;0,IF(ABS($D24)&lt;10,11,ABS($D24)+2),ABS($D24)))+IF($E24="",0,IF($E24&lt;0,IF(ABS($E24)&lt;10,11,ABS($E24)+2),ABS($E24)))+IF($F24="",0,IF($F24&lt;0,IF(ABS($F24)&lt;10,11,ABS($F24)+2),ABS($F24)))+IF($G24="",0,IF($G24&lt;0,IF(ABS($G24)&lt;10,11,ABS($G24)+2),ABS($G24)))+IF($H24="",0,IF($H24&lt;0,IF(ABS($H24)&lt;10,11,ABS($H24)+2),ABS($H24))),"")</f>
        <v/>
      </c>
      <c r="AF24" s="26" t="str">
        <f aca="false">IF($T24="=",AE24,"")</f>
        <v/>
      </c>
      <c r="AG24" s="26" t="str">
        <f aca="false">IF($T24="=",AD24,"")</f>
        <v/>
      </c>
      <c r="AH24" s="40"/>
      <c r="AI24" s="40"/>
      <c r="AJ24" s="40"/>
      <c r="AK24" s="40"/>
      <c r="AL24" s="6"/>
      <c r="AM24" s="6"/>
      <c r="AN24" s="6"/>
      <c r="AO24" s="6"/>
      <c r="AP24" s="41" t="n">
        <f aca="false">D24</f>
        <v>0</v>
      </c>
      <c r="AQ24" s="41" t="n">
        <f aca="false">E24</f>
        <v>0</v>
      </c>
      <c r="AR24" s="41" t="n">
        <f aca="false">F24</f>
        <v>0</v>
      </c>
      <c r="AS24" s="41" t="n">
        <f aca="false">G24</f>
        <v>0</v>
      </c>
      <c r="AT24" s="41" t="n">
        <f aca="false">H24</f>
        <v>0</v>
      </c>
      <c r="AU24" s="6"/>
      <c r="AV24" s="39" t="s">
        <v>34</v>
      </c>
      <c r="AW24" s="40"/>
      <c r="AX24" s="40"/>
      <c r="AY24" s="40"/>
      <c r="AZ24" s="40"/>
      <c r="BA24" s="40"/>
      <c r="BB24" s="40"/>
      <c r="BC24" s="26" t="n">
        <f aca="false">IF($T24="=",COUNTIF($D24:$H24,"&gt;=0"),0)</f>
        <v>0</v>
      </c>
      <c r="BD24" s="26" t="n">
        <f aca="false">IF($T24="=",COUNTIF($D24:$H24,"&lt;0"),0)</f>
        <v>0</v>
      </c>
      <c r="BE24" s="26" t="n">
        <f aca="false">BD24</f>
        <v>0</v>
      </c>
      <c r="BF24" s="26" t="n">
        <f aca="false">BC24</f>
        <v>0</v>
      </c>
      <c r="BG24" s="40"/>
      <c r="BH24" s="40"/>
      <c r="BI24" s="40"/>
      <c r="BJ24" s="40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Z24" s="6"/>
    </row>
    <row r="25" customFormat="false" ht="24.7" hidden="false" customHeight="true" outlineLevel="0" collapsed="false">
      <c r="A25" s="33" t="s">
        <v>35</v>
      </c>
      <c r="B25" s="23" t="str">
        <f aca="false">IF(B12="","",B12)</f>
        <v/>
      </c>
      <c r="C25" s="23" t="str">
        <f aca="false">IF(B18="","",B18)</f>
        <v/>
      </c>
      <c r="D25" s="33"/>
      <c r="E25" s="34"/>
      <c r="F25" s="34"/>
      <c r="G25" s="9"/>
      <c r="H25" s="35"/>
      <c r="I25" s="34"/>
      <c r="J25" s="9" t="str">
        <f aca="false">IF($U25="FG",0,IF($U25="FD",2,IF($S25="F",IF(COUNTIF($D25:$H25,"&lt;0")=$M$5,IF(AND($B25&lt;&gt;"",$C25&lt;&gt;""),1,0),2),"")))</f>
        <v/>
      </c>
      <c r="K25" s="36"/>
      <c r="L25" s="36"/>
      <c r="M25" s="36"/>
      <c r="N25" s="36"/>
      <c r="O25" s="36"/>
      <c r="P25" s="9" t="str">
        <f aca="false">IF($U25="FG",2,IF($U25="FD",0,IF($S25="F",IF(COUNTIF($D25:$H25,"&lt;0")=$M$5,2,1),"")))</f>
        <v/>
      </c>
      <c r="Q25" s="6"/>
      <c r="R25" s="37" t="n">
        <f aca="false">IF(T25="=",1,0)</f>
        <v>0</v>
      </c>
      <c r="S25" s="31" t="str">
        <f aca="false">IF(OR(B25="",C25=""),"",IF(OR(COUNTIF(D25:H25,"&gt;=0")=$M$5,COUNTIF(D25:H25,"&lt;0")=$M$5,U25="FD",U25="FG"),"F",IF(AND(ISNA(MATCH("wo",D25:H25,0)),ISNA(MATCH("wo-",D25:H25,0))),"","F")))</f>
        <v/>
      </c>
      <c r="T25" s="38" t="str">
        <f aca="false">IF(OR(B25="",C25=""),"",IF(J$44=P$44,"=",""))</f>
        <v/>
      </c>
      <c r="U25" s="31" t="str">
        <f aca="false">IF(ISERROR(MATCH("wo",D25:H25,0)),IF(ISERROR(MATCH("-wo",D25:H25,0)),"","FD"),"FG")</f>
        <v/>
      </c>
      <c r="V25" s="6"/>
      <c r="W25" s="39" t="s">
        <v>36</v>
      </c>
      <c r="X25" s="26" t="str">
        <f aca="false">IF($T25="=",IF($D25="",0,IF($D25&lt;0,ABS($D25),IF($D25&lt;10,11,$D25+2)))+IF($E25="",0,IF($E25&lt;0,ABS($E25),IF($E25&lt;10,11,$E25+2)))+IF($F25="",0,IF($F25&lt;0,ABS($F25),IF($F25&lt;10,11,$F25+2)))+IF($G25="",0,IF($G25&lt;0,ABS($G25),IF($G25&lt;10,11,$G25+2)))+IF($H25="",0,IF($H25&lt;0,ABS($H25),IF($H25&lt;10,11,$H25+2))),"")</f>
        <v/>
      </c>
      <c r="Y25" s="26" t="str">
        <f aca="false">IF($T25="=",IF($D25="",0,IF($D25&lt;0,IF(ABS($D25)&lt;10,11,ABS($D25)+2),ABS($D25)))+IF($E25="",0,IF($E25&lt;0,IF(ABS($E25)&lt;10,11,ABS($E25)+2),ABS($E25)))+IF($F25="",0,IF($F25&lt;0,IF(ABS($F25)&lt;10,11,ABS($F25)+2),ABS($F25)))+IF($G25="",0,IF($G25&lt;0,IF(ABS($G25)&lt;10,11,ABS($G25)+2),ABS($G25)))+IF($H25="",0,IF($H25&lt;0,IF(ABS($H25)&lt;10,11,ABS($H25)+2),ABS($H25))),"")</f>
        <v/>
      </c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26" t="str">
        <f aca="false">IF($T25="=",Y25,"")</f>
        <v/>
      </c>
      <c r="AK25" s="26" t="str">
        <f aca="false">IF($T25="=",X25,"")</f>
        <v/>
      </c>
      <c r="AL25" s="6"/>
      <c r="AM25" s="6"/>
      <c r="AN25" s="6"/>
      <c r="AO25" s="6"/>
      <c r="AP25" s="41" t="n">
        <f aca="false">D25</f>
        <v>0</v>
      </c>
      <c r="AQ25" s="41" t="n">
        <f aca="false">E25</f>
        <v>0</v>
      </c>
      <c r="AR25" s="41" t="n">
        <f aca="false">F25</f>
        <v>0</v>
      </c>
      <c r="AS25" s="41" t="n">
        <f aca="false">G25</f>
        <v>0</v>
      </c>
      <c r="AT25" s="41" t="n">
        <f aca="false">H25</f>
        <v>0</v>
      </c>
      <c r="AU25" s="6"/>
      <c r="AV25" s="39" t="s">
        <v>36</v>
      </c>
      <c r="AW25" s="26" t="n">
        <f aca="false">IF($T25="=",COUNTIF($D25:$H25,"&gt;=0"),0)</f>
        <v>0</v>
      </c>
      <c r="AX25" s="26" t="n">
        <f aca="false">IF($T25="=",COUNTIF($D25:$H25,"&lt;0"),0)</f>
        <v>0</v>
      </c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26" t="n">
        <f aca="false">AX25</f>
        <v>0</v>
      </c>
      <c r="BJ25" s="26" t="n">
        <f aca="false">AW25</f>
        <v>0</v>
      </c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Z25" s="6"/>
    </row>
    <row r="26" s="2" customFormat="true" ht="24.65" hidden="false" customHeight="true" outlineLevel="0" collapsed="false">
      <c r="A26" s="33" t="s">
        <v>37</v>
      </c>
      <c r="B26" s="23" t="str">
        <f aca="false">IF(B13="","",B13)</f>
        <v/>
      </c>
      <c r="C26" s="23" t="str">
        <f aca="false">IF(B16="","",B16)</f>
        <v/>
      </c>
      <c r="D26" s="33"/>
      <c r="E26" s="34"/>
      <c r="F26" s="34"/>
      <c r="G26" s="9"/>
      <c r="H26" s="35"/>
      <c r="I26" s="34"/>
      <c r="J26" s="36"/>
      <c r="K26" s="9" t="str">
        <f aca="false">IF($U26="FG",0,IF($U26="FD",2,IF($S26="F",IF(COUNTIF($D26:$H26,"&lt;0")=$M$5,IF(AND($B26&lt;&gt;"",$C26&lt;&gt;""),1,0),2),"")))</f>
        <v/>
      </c>
      <c r="L26" s="36"/>
      <c r="M26" s="36"/>
      <c r="N26" s="9" t="str">
        <f aca="false">IF($U26="FG",2,IF($U26="FD",0,IF($S26="F",IF(COUNTIF($D26:$H26,"&lt;0")=$M$5,2,1),"")))</f>
        <v/>
      </c>
      <c r="O26" s="36"/>
      <c r="P26" s="36"/>
      <c r="Q26" s="6"/>
      <c r="R26" s="37" t="n">
        <f aca="false">IF(T26="=",1,0)</f>
        <v>0</v>
      </c>
      <c r="S26" s="31" t="str">
        <f aca="false">IF(OR(B26="",C26=""),"",IF(OR(COUNTIF(D26:H26,"&gt;=0")=$M$5,COUNTIF(D26:H26,"&lt;0")=$M$5,U26="FD",U26="FG"),"F",IF(AND(ISNA(MATCH("wo",D26:H26,0)),ISNA(MATCH("wo-",D26:H26,0))),"","F")))</f>
        <v/>
      </c>
      <c r="T26" s="38" t="str">
        <f aca="false">IF(OR(B26="",C26=""),"",IF(K$44=N$44,"=",""))</f>
        <v/>
      </c>
      <c r="U26" s="31" t="str">
        <f aca="false">IF(ISERROR(MATCH("wo",D26:H26,0)),IF(ISERROR(MATCH("-wo",D26:H26,0)),"","FD"),"FG")</f>
        <v/>
      </c>
      <c r="V26" s="6"/>
      <c r="W26" s="39" t="s">
        <v>38</v>
      </c>
      <c r="X26" s="40"/>
      <c r="Y26" s="40"/>
      <c r="Z26" s="26" t="str">
        <f aca="false">IF($T26="=",IF($D26="",0,IF($D26&lt;0,ABS($D26),IF($D26&lt;10,11,$D26+2)))+IF($E26="",0,IF($E26&lt;0,ABS($E26),IF($E26&lt;10,11,$E26+2)))+IF($F26="",0,IF($F26&lt;0,ABS($F26),IF($F26&lt;10,11,$F26+2)))+IF($G26="",0,IF($G26&lt;0,ABS($G26),IF($G26&lt;10,11,$G26+2)))+IF($H26="",0,IF($H26&lt;0,ABS($H26),IF($H26&lt;10,11,$H26+2))),"")</f>
        <v/>
      </c>
      <c r="AA26" s="26" t="str">
        <f aca="false">IF($T26="=",IF($D26="",0,IF($D26&lt;0,IF(ABS($D26)&lt;10,11,ABS($D26)+2),ABS($D26)))+IF($E26="",0,IF($E26&lt;0,IF(ABS($E26)&lt;10,11,ABS($E26)+2),ABS($E26)))+IF($F26="",0,IF($F26&lt;0,IF(ABS($F26)&lt;10,11,ABS($F26)+2),ABS($F26)))+IF($G26="",0,IF($G26&lt;0,IF(ABS($G26)&lt;10,11,ABS($G26)+2),ABS($G26)))+IF($H26="",0,IF($H26&lt;0,IF(ABS($H26)&lt;10,11,ABS($H26)+2),ABS($H26))),"")</f>
        <v/>
      </c>
      <c r="AB26" s="40"/>
      <c r="AC26" s="40"/>
      <c r="AD26" s="40"/>
      <c r="AE26" s="40"/>
      <c r="AF26" s="26" t="str">
        <f aca="false">IF($T26="=",AA26,"")</f>
        <v/>
      </c>
      <c r="AG26" s="26" t="str">
        <f aca="false">IF($T26="=",Z26,"")</f>
        <v/>
      </c>
      <c r="AH26" s="40"/>
      <c r="AI26" s="40"/>
      <c r="AJ26" s="40"/>
      <c r="AK26" s="40"/>
      <c r="AL26" s="6"/>
      <c r="AM26" s="6"/>
      <c r="AN26" s="6"/>
      <c r="AO26" s="6"/>
      <c r="AP26" s="41" t="n">
        <f aca="false">D26</f>
        <v>0</v>
      </c>
      <c r="AQ26" s="41" t="n">
        <f aca="false">E26</f>
        <v>0</v>
      </c>
      <c r="AR26" s="41" t="n">
        <f aca="false">F26</f>
        <v>0</v>
      </c>
      <c r="AS26" s="41" t="n">
        <f aca="false">G26</f>
        <v>0</v>
      </c>
      <c r="AT26" s="41" t="n">
        <f aca="false">H26</f>
        <v>0</v>
      </c>
      <c r="AU26" s="6"/>
      <c r="AV26" s="39" t="s">
        <v>38</v>
      </c>
      <c r="AW26" s="40"/>
      <c r="AX26" s="40"/>
      <c r="AY26" s="26" t="n">
        <f aca="false">IF($T26="=",COUNTIF($D26:$H26,"&gt;=0"),0)</f>
        <v>0</v>
      </c>
      <c r="AZ26" s="26" t="n">
        <f aca="false">IF($T26="=",COUNTIF($D26:$H26,"&lt;0"),0)</f>
        <v>0</v>
      </c>
      <c r="BA26" s="40"/>
      <c r="BB26" s="40"/>
      <c r="BC26" s="40"/>
      <c r="BD26" s="40"/>
      <c r="BE26" s="26" t="n">
        <f aca="false">AZ26</f>
        <v>0</v>
      </c>
      <c r="BF26" s="26" t="n">
        <f aca="false">AY26</f>
        <v>0</v>
      </c>
      <c r="BG26" s="40"/>
      <c r="BH26" s="40"/>
      <c r="BI26" s="40"/>
      <c r="BJ26" s="40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</row>
    <row r="27" customFormat="false" ht="24.65" hidden="false" customHeight="true" outlineLevel="0" collapsed="false">
      <c r="A27" s="33" t="s">
        <v>39</v>
      </c>
      <c r="B27" s="23" t="str">
        <f aca="false">IF(B14="","",B14)</f>
        <v/>
      </c>
      <c r="C27" s="23" t="str">
        <f aca="false">IF(B15="","",B15)</f>
        <v/>
      </c>
      <c r="D27" s="33"/>
      <c r="E27" s="34"/>
      <c r="F27" s="34"/>
      <c r="G27" s="9"/>
      <c r="H27" s="35"/>
      <c r="I27" s="34"/>
      <c r="J27" s="36"/>
      <c r="K27" s="36"/>
      <c r="L27" s="9" t="str">
        <f aca="false">IF($U27="FG",0,IF($U27="FD",2,IF($S27="F",IF(COUNTIF($D27:$H27,"&lt;0")=$M$5,IF(AND($B27&lt;&gt;"",$C27&lt;&gt;""),1,0),2),"")))</f>
        <v/>
      </c>
      <c r="M27" s="9" t="str">
        <f aca="false">IF($U27="FG",2,IF($U27="FD",0,IF($S27="F",IF(COUNTIF($D27:$H27,"&lt;0")=$M$5,2,1),"")))</f>
        <v/>
      </c>
      <c r="N27" s="36"/>
      <c r="O27" s="36"/>
      <c r="P27" s="36"/>
      <c r="Q27" s="6"/>
      <c r="R27" s="37" t="n">
        <f aca="false">IF(T27="=",1,0)</f>
        <v>0</v>
      </c>
      <c r="S27" s="31" t="str">
        <f aca="false">IF(OR(B27="",C27=""),"",IF(OR(COUNTIF(D27:H27,"&gt;=0")=$M$5,COUNTIF(D27:H27,"&lt;0")=$M$5,U27="FD",U27="FG"),"F",IF(AND(ISNA(MATCH("wo",D27:H27,0)),ISNA(MATCH("wo-",D27:H27,0))),"","F")))</f>
        <v/>
      </c>
      <c r="T27" s="38" t="str">
        <f aca="false">IF(OR(B27="",C27=""),"",IF(L$44=M$44,"=",""))</f>
        <v/>
      </c>
      <c r="U27" s="31" t="str">
        <f aca="false">IF(ISERROR(MATCH("wo",D27:H27,0)),IF(ISERROR(MATCH("-wo",D27:H27,0)),"","FD"),"FG")</f>
        <v/>
      </c>
      <c r="V27" s="6"/>
      <c r="W27" s="39" t="s">
        <v>40</v>
      </c>
      <c r="X27" s="40"/>
      <c r="Y27" s="40"/>
      <c r="Z27" s="40"/>
      <c r="AA27" s="40"/>
      <c r="AB27" s="26" t="str">
        <f aca="false">IF($T27="=",IF($D27="",0,IF($D27&lt;0,ABS($D27),IF($D27&lt;10,11,$D27+2)))+IF($E27="",0,IF($E27&lt;0,ABS($E27),IF($E27&lt;10,11,$E27+2)))+IF($F27="",0,IF($F27&lt;0,ABS($F27),IF($F27&lt;10,11,$F27+2)))+IF($G27="",0,IF($G27&lt;0,ABS($G27),IF($G27&lt;10,11,$G27+2)))+IF($H27="",0,IF($H27&lt;0,ABS($H27),IF($H27&lt;10,11,$H27+2))),"")</f>
        <v/>
      </c>
      <c r="AC27" s="26" t="str">
        <f aca="false">IF($T27="=",IF($D27="",0,IF($D27&lt;0,IF(ABS($D27)&lt;10,11,ABS($D27)+2),ABS($D27)))+IF($E27="",0,IF($E27&lt;0,IF(ABS($E27)&lt;10,11,ABS($E27)+2),ABS($E27)))+IF($F27="",0,IF($F27&lt;0,IF(ABS($F27)&lt;10,11,ABS($F27)+2),ABS($F27)))+IF($G27="",0,IF($G27&lt;0,IF(ABS($G27)&lt;10,11,ABS($G27)+2),ABS($G27)))+IF($H27="",0,IF($H27&lt;0,IF(ABS($H27)&lt;10,11,ABS($H27)+2),ABS($H27))),"")</f>
        <v/>
      </c>
      <c r="AD27" s="26" t="str">
        <f aca="false">IF($T27="=",AC27,"")</f>
        <v/>
      </c>
      <c r="AE27" s="26" t="str">
        <f aca="false">IF($T27="=",AB27,"")</f>
        <v/>
      </c>
      <c r="AF27" s="40"/>
      <c r="AG27" s="40"/>
      <c r="AH27" s="40"/>
      <c r="AI27" s="40"/>
      <c r="AJ27" s="40"/>
      <c r="AK27" s="40"/>
      <c r="AL27" s="6"/>
      <c r="AM27" s="6"/>
      <c r="AN27" s="6"/>
      <c r="AO27" s="6"/>
      <c r="AP27" s="41" t="n">
        <f aca="false">D27</f>
        <v>0</v>
      </c>
      <c r="AQ27" s="41" t="n">
        <f aca="false">E27</f>
        <v>0</v>
      </c>
      <c r="AR27" s="41" t="n">
        <f aca="false">F27</f>
        <v>0</v>
      </c>
      <c r="AS27" s="41" t="n">
        <f aca="false">G27</f>
        <v>0</v>
      </c>
      <c r="AT27" s="41" t="n">
        <f aca="false">H27</f>
        <v>0</v>
      </c>
      <c r="AU27" s="6"/>
      <c r="AV27" s="39" t="s">
        <v>40</v>
      </c>
      <c r="AW27" s="40"/>
      <c r="AX27" s="40"/>
      <c r="AY27" s="40"/>
      <c r="AZ27" s="40"/>
      <c r="BA27" s="26" t="n">
        <f aca="false">IF($T27="=",COUNTIF($D27:$H27,"&gt;=0"),0)</f>
        <v>0</v>
      </c>
      <c r="BB27" s="26" t="n">
        <f aca="false">IF($T27="=",COUNTIF($D27:$H27,"&lt;0"),0)</f>
        <v>0</v>
      </c>
      <c r="BC27" s="26" t="n">
        <f aca="false">BB27</f>
        <v>0</v>
      </c>
      <c r="BD27" s="26" t="n">
        <f aca="false">BA27</f>
        <v>0</v>
      </c>
      <c r="BE27" s="40"/>
      <c r="BF27" s="40"/>
      <c r="BG27" s="40"/>
      <c r="BH27" s="40"/>
      <c r="BI27" s="40"/>
      <c r="BJ27" s="40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Z27" s="6"/>
    </row>
    <row r="28" s="2" customFormat="true" ht="24.7" hidden="false" customHeight="true" outlineLevel="0" collapsed="false">
      <c r="A28" s="33" t="s">
        <v>41</v>
      </c>
      <c r="B28" s="23" t="str">
        <f aca="false">IF(B12="","",B12)</f>
        <v/>
      </c>
      <c r="C28" s="23" t="str">
        <f aca="false">IF(B17="","",B17)</f>
        <v/>
      </c>
      <c r="D28" s="33"/>
      <c r="E28" s="34"/>
      <c r="F28" s="34"/>
      <c r="G28" s="9"/>
      <c r="H28" s="35"/>
      <c r="I28" s="34"/>
      <c r="J28" s="9" t="str">
        <f aca="false">IF($U28="FG",0,IF($U28="FD",2,IF($S28="F",IF(COUNTIF($D28:$H28,"&lt;0")=$M$5,IF(AND($B28&lt;&gt;"",$C28&lt;&gt;""),1,0),2),"")))</f>
        <v/>
      </c>
      <c r="K28" s="36"/>
      <c r="L28" s="36"/>
      <c r="M28" s="36"/>
      <c r="N28" s="36"/>
      <c r="O28" s="9" t="str">
        <f aca="false">IF($U28="FG",2,IF($U28="FD",0,IF($S28="F",IF(COUNTIF($D28:$H28,"&lt;0")=$M$5,2,1),"")))</f>
        <v/>
      </c>
      <c r="P28" s="36"/>
      <c r="Q28" s="6"/>
      <c r="R28" s="37" t="n">
        <f aca="false">IF(T28="=",1,0)</f>
        <v>0</v>
      </c>
      <c r="S28" s="31" t="str">
        <f aca="false">IF(OR(B28="",C28=""),"",IF(OR(COUNTIF(D28:H28,"&gt;=0")=$M$5,COUNTIF(D28:H28,"&lt;0")=$M$5,U28="FD",U28="FG"),"F",IF(AND(ISNA(MATCH("wo",D28:H28,0)),ISNA(MATCH("wo-",D28:H28,0))),"","F")))</f>
        <v/>
      </c>
      <c r="T28" s="38" t="str">
        <f aca="false">IF(OR(B28="",C28=""),"",IF(J$44=O$44,"=",""))</f>
        <v/>
      </c>
      <c r="U28" s="31" t="str">
        <f aca="false">IF(ISERROR(MATCH("wo",D28:H28,0)),IF(ISERROR(MATCH("-wo",D28:H28,0)),"","FD"),"FG")</f>
        <v/>
      </c>
      <c r="V28" s="6"/>
      <c r="W28" s="39" t="s">
        <v>42</v>
      </c>
      <c r="X28" s="26" t="str">
        <f aca="false">IF($T28="=",IF($D28="",0,IF($D28&lt;0,ABS($D28),IF($D28&lt;10,11,$D28+2)))+IF($E28="",0,IF($E28&lt;0,ABS($E28),IF($E28&lt;10,11,$E28+2)))+IF($F28="",0,IF($F28&lt;0,ABS($F28),IF($F28&lt;10,11,$F28+2)))+IF($G28="",0,IF($G28&lt;0,ABS($G28),IF($G28&lt;10,11,$G28+2)))+IF($H28="",0,IF($H28&lt;0,ABS($H28),IF($H28&lt;10,11,$H28+2))),"")</f>
        <v/>
      </c>
      <c r="Y28" s="26" t="str">
        <f aca="false">IF($T28="=",IF($D28="",0,IF($D28&lt;0,IF(ABS($D28)&lt;10,11,ABS($D28)+2),ABS($D28)))+IF($E28="",0,IF($E28&lt;0,IF(ABS($E28)&lt;10,11,ABS($E28)+2),ABS($E28)))+IF($F28="",0,IF($F28&lt;0,IF(ABS($F28)&lt;10,11,ABS($F28)+2),ABS($F28)))+IF($G28="",0,IF($G28&lt;0,IF(ABS($G28)&lt;10,11,ABS($G28)+2),ABS($G28)))+IF($H28="",0,IF($H28&lt;0,IF(ABS($H28)&lt;10,11,ABS($H28)+2),ABS($H28))),"")</f>
        <v/>
      </c>
      <c r="Z28" s="40"/>
      <c r="AA28" s="40"/>
      <c r="AB28" s="40"/>
      <c r="AC28" s="40"/>
      <c r="AD28" s="40"/>
      <c r="AE28" s="40"/>
      <c r="AF28" s="40"/>
      <c r="AG28" s="40"/>
      <c r="AH28" s="26" t="str">
        <f aca="false">IF($T28="=",Y28,"")</f>
        <v/>
      </c>
      <c r="AI28" s="26" t="str">
        <f aca="false">IF($T28="=",X28,"")</f>
        <v/>
      </c>
      <c r="AJ28" s="40"/>
      <c r="AK28" s="40"/>
      <c r="AL28" s="6"/>
      <c r="AM28" s="6"/>
      <c r="AN28" s="6"/>
      <c r="AO28" s="6"/>
      <c r="AP28" s="41" t="n">
        <f aca="false">D28</f>
        <v>0</v>
      </c>
      <c r="AQ28" s="41" t="n">
        <f aca="false">E28</f>
        <v>0</v>
      </c>
      <c r="AR28" s="41" t="n">
        <f aca="false">F28</f>
        <v>0</v>
      </c>
      <c r="AS28" s="41" t="n">
        <f aca="false">G28</f>
        <v>0</v>
      </c>
      <c r="AT28" s="41" t="n">
        <f aca="false">H28</f>
        <v>0</v>
      </c>
      <c r="AU28" s="6"/>
      <c r="AV28" s="39" t="s">
        <v>42</v>
      </c>
      <c r="AW28" s="26" t="n">
        <f aca="false">IF($T28="=",COUNTIF($D28:$H28,"&gt;=0"),0)</f>
        <v>0</v>
      </c>
      <c r="AX28" s="26" t="n">
        <f aca="false">IF($T28="=",COUNTIF($D28:$H28,"&lt;0"),0)</f>
        <v>0</v>
      </c>
      <c r="AY28" s="40"/>
      <c r="AZ28" s="40"/>
      <c r="BA28" s="40"/>
      <c r="BB28" s="40"/>
      <c r="BC28" s="40"/>
      <c r="BD28" s="40"/>
      <c r="BE28" s="40"/>
      <c r="BF28" s="40"/>
      <c r="BG28" s="26" t="n">
        <f aca="false">AX28</f>
        <v>0</v>
      </c>
      <c r="BH28" s="26" t="n">
        <f aca="false">AW28</f>
        <v>0</v>
      </c>
      <c r="BI28" s="40"/>
      <c r="BJ28" s="40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</row>
    <row r="29" s="2" customFormat="true" ht="24.7" hidden="false" customHeight="true" outlineLevel="0" collapsed="false">
      <c r="A29" s="33" t="s">
        <v>43</v>
      </c>
      <c r="B29" s="23" t="str">
        <f aca="false">IF(B16="","",B16)</f>
        <v/>
      </c>
      <c r="C29" s="23" t="str">
        <f aca="false">IF(B18="","",B18)</f>
        <v/>
      </c>
      <c r="D29" s="33"/>
      <c r="E29" s="34"/>
      <c r="F29" s="34"/>
      <c r="G29" s="9"/>
      <c r="H29" s="35"/>
      <c r="I29" s="34"/>
      <c r="J29" s="36"/>
      <c r="K29" s="36"/>
      <c r="L29" s="36"/>
      <c r="M29" s="36"/>
      <c r="N29" s="9" t="str">
        <f aca="false">IF($U29="FG",0,IF($U29="FD",2,IF($S29="F",IF(COUNTIF($D29:$H29,"&lt;0")=$M$5,IF(AND($B29&lt;&gt;"",$C29&lt;&gt;""),1,0),2),"")))</f>
        <v/>
      </c>
      <c r="O29" s="36"/>
      <c r="P29" s="9" t="str">
        <f aca="false">IF($U29="FG",2,IF($U29="FD",0,IF($S29="F",IF(COUNTIF($D29:$H29,"&lt;0")=$M$5,2,1),"")))</f>
        <v/>
      </c>
      <c r="Q29" s="6"/>
      <c r="R29" s="37" t="n">
        <f aca="false">IF(T29="=",1,0)</f>
        <v>0</v>
      </c>
      <c r="S29" s="31" t="str">
        <f aca="false">IF(OR(B29="",C29=""),"",IF(OR(COUNTIF(D29:H29,"&gt;=0")=$M$5,COUNTIF(D29:H29,"&lt;0")=$M$5,U29="FD",U29="FG"),"F",IF(AND(ISNA(MATCH("wo",D29:H29,0)),ISNA(MATCH("wo-",D29:H29,0))),"","F")))</f>
        <v/>
      </c>
      <c r="T29" s="38" t="str">
        <f aca="false">IF(OR(B29="",C29=""),"",IF(N$44=P$44,"=",""))</f>
        <v/>
      </c>
      <c r="U29" s="31" t="str">
        <f aca="false">IF(ISERROR(MATCH("wo",D29:H29,0)),IF(ISERROR(MATCH("-wo",D29:H29,0)),"","FD"),"FG")</f>
        <v/>
      </c>
      <c r="V29" s="6"/>
      <c r="W29" s="39" t="s">
        <v>44</v>
      </c>
      <c r="X29" s="40"/>
      <c r="Y29" s="40"/>
      <c r="Z29" s="40"/>
      <c r="AA29" s="40"/>
      <c r="AB29" s="40"/>
      <c r="AC29" s="40"/>
      <c r="AD29" s="40"/>
      <c r="AE29" s="40"/>
      <c r="AF29" s="26" t="str">
        <f aca="false">IF($T29="=",IF($D29="",0,IF($D29&lt;0,ABS($D29),IF($D29&lt;10,11,$D29+2)))+IF($E29="",0,IF($E29&lt;0,ABS($E29),IF($E29&lt;10,11,$E29+2)))+IF($F29="",0,IF($F29&lt;0,ABS($F29),IF($F29&lt;10,11,$F29+2)))+IF($G29="",0,IF($G29&lt;0,ABS($G29),IF($G29&lt;10,11,$G29+2)))+IF($H29="",0,IF($H29&lt;0,ABS($H29),IF($H29&lt;10,11,$H29+2))),"")</f>
        <v/>
      </c>
      <c r="AG29" s="26" t="str">
        <f aca="false">IF($T29="=",IF($D29="",0,IF($D29&lt;0,IF(ABS($D29)&lt;10,11,ABS($D29)+2),ABS($D29)))+IF($E29="",0,IF($E29&lt;0,IF(ABS($E29)&lt;10,11,ABS($E29)+2),ABS($E29)))+IF($F29="",0,IF($F29&lt;0,IF(ABS($F29)&lt;10,11,ABS($F29)+2),ABS($F29)))+IF($G29="",0,IF($G29&lt;0,IF(ABS($G29)&lt;10,11,ABS($G29)+2),ABS($G29)))+IF($H29="",0,IF($H29&lt;0,IF(ABS($H29)&lt;10,11,ABS($H29)+2),ABS($H29))),"")</f>
        <v/>
      </c>
      <c r="AH29" s="40"/>
      <c r="AI29" s="40"/>
      <c r="AJ29" s="26" t="str">
        <f aca="false">IF($T29="=",AG29,"")</f>
        <v/>
      </c>
      <c r="AK29" s="26" t="str">
        <f aca="false">IF($T29="=",AF29,"")</f>
        <v/>
      </c>
      <c r="AL29" s="6"/>
      <c r="AM29" s="6"/>
      <c r="AN29" s="6"/>
      <c r="AO29" s="6"/>
      <c r="AP29" s="41" t="n">
        <f aca="false">D29</f>
        <v>0</v>
      </c>
      <c r="AQ29" s="41" t="n">
        <f aca="false">E29</f>
        <v>0</v>
      </c>
      <c r="AR29" s="41" t="n">
        <f aca="false">F29</f>
        <v>0</v>
      </c>
      <c r="AS29" s="41" t="n">
        <f aca="false">G29</f>
        <v>0</v>
      </c>
      <c r="AT29" s="41" t="n">
        <f aca="false">H29</f>
        <v>0</v>
      </c>
      <c r="AU29" s="6"/>
      <c r="AV29" s="39" t="s">
        <v>44</v>
      </c>
      <c r="AW29" s="40"/>
      <c r="AX29" s="40"/>
      <c r="AY29" s="40"/>
      <c r="AZ29" s="40"/>
      <c r="BA29" s="40"/>
      <c r="BB29" s="40"/>
      <c r="BC29" s="40"/>
      <c r="BD29" s="40"/>
      <c r="BE29" s="26" t="n">
        <f aca="false">IF($T29="=",COUNTIF($D29:$H29,"&gt;=0"),0)</f>
        <v>0</v>
      </c>
      <c r="BF29" s="26" t="n">
        <f aca="false">IF($T29="=",COUNTIF($D29:$H29,"&lt;0"),0)</f>
        <v>0</v>
      </c>
      <c r="BG29" s="40"/>
      <c r="BH29" s="40"/>
      <c r="BI29" s="26" t="n">
        <f aca="false">BF29</f>
        <v>0</v>
      </c>
      <c r="BJ29" s="26" t="n">
        <f aca="false">BE29</f>
        <v>0</v>
      </c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</row>
    <row r="30" customFormat="false" ht="24.7" hidden="false" customHeight="true" outlineLevel="0" collapsed="false">
      <c r="A30" s="33" t="s">
        <v>45</v>
      </c>
      <c r="B30" s="23" t="str">
        <f aca="false">IF(B13="","",B13)</f>
        <v/>
      </c>
      <c r="C30" s="23" t="str">
        <f aca="false">IF(B14="","",B14)</f>
        <v/>
      </c>
      <c r="D30" s="33"/>
      <c r="E30" s="34"/>
      <c r="F30" s="34"/>
      <c r="G30" s="9"/>
      <c r="H30" s="35"/>
      <c r="I30" s="34"/>
      <c r="J30" s="36"/>
      <c r="K30" s="9" t="str">
        <f aca="false">IF($U30="FG",0,IF($U30="FD",2,IF($S30="F",IF(COUNTIF($D30:$H30,"&lt;0")=$M$5,IF(AND($B30&lt;&gt;"",$C30&lt;&gt;""),1,0),2),"")))</f>
        <v/>
      </c>
      <c r="L30" s="9" t="str">
        <f aca="false">IF($U30="FG",2,IF($U30="FD",0,IF($S30="F",IF(COUNTIF($D30:$H30,"&lt;0")=$M$5,2,1),"")))</f>
        <v/>
      </c>
      <c r="M30" s="36"/>
      <c r="N30" s="36"/>
      <c r="O30" s="36"/>
      <c r="P30" s="36"/>
      <c r="Q30" s="6"/>
      <c r="R30" s="37" t="n">
        <f aca="false">IF(T30="=",1,0)</f>
        <v>0</v>
      </c>
      <c r="S30" s="31" t="str">
        <f aca="false">IF(OR(B30="",C30=""),"",IF(OR(COUNTIF(D30:H30,"&gt;=0")=$M$5,COUNTIF(D30:H30,"&lt;0")=$M$5,U30="FD",U30="FG"),"F",IF(AND(ISNA(MATCH("wo",D30:H30,0)),ISNA(MATCH("wo-",D30:H30,0))),"","F")))</f>
        <v/>
      </c>
      <c r="T30" s="38" t="str">
        <f aca="false">IF(OR(B30="",C30=""),"",IF(K$44=L$44,"=",""))</f>
        <v/>
      </c>
      <c r="U30" s="31" t="str">
        <f aca="false">IF(ISERROR(MATCH("wo",D30:H30,0)),IF(ISERROR(MATCH("-wo",D30:H30,0)),"","FD"),"FG")</f>
        <v/>
      </c>
      <c r="V30" s="6"/>
      <c r="W30" s="39" t="s">
        <v>46</v>
      </c>
      <c r="X30" s="40"/>
      <c r="Y30" s="40"/>
      <c r="Z30" s="26" t="str">
        <f aca="false">IF($T30="=",IF($D30="",0,IF($D30&lt;0,ABS($D30),IF($D30&lt;10,11,$D30+2)))+IF($E30="",0,IF($E30&lt;0,ABS($E30),IF($E30&lt;10,11,$E30+2)))+IF($F30="",0,IF($F30&lt;0,ABS($F30),IF($F30&lt;10,11,$F30+2)))+IF($G30="",0,IF($G30&lt;0,ABS($G30),IF($G30&lt;10,11,$G30+2)))+IF($H30="",0,IF($H30&lt;0,ABS($H30),IF($H30&lt;10,11,$H30+2))),"")</f>
        <v/>
      </c>
      <c r="AA30" s="26" t="str">
        <f aca="false">IF($T30="=",IF($D30="",0,IF($D30&lt;0,IF(ABS($D30)&lt;10,11,ABS($D30)+2),ABS($D30)))+IF($E30="",0,IF($E30&lt;0,IF(ABS($E30)&lt;10,11,ABS($E30)+2),ABS($E30)))+IF($F30="",0,IF($F30&lt;0,IF(ABS($F30)&lt;10,11,ABS($F30)+2),ABS($F30)))+IF($G30="",0,IF($G30&lt;0,IF(ABS($G30)&lt;10,11,ABS($G30)+2),ABS($G30)))+IF($H30="",0,IF($H30&lt;0,IF(ABS($H30)&lt;10,11,ABS($H30)+2),ABS($H30))),"")</f>
        <v/>
      </c>
      <c r="AB30" s="26" t="str">
        <f aca="false">IF($T30="=",AA30,"")</f>
        <v/>
      </c>
      <c r="AC30" s="26" t="str">
        <f aca="false">IF($T30="=",Z30,"")</f>
        <v/>
      </c>
      <c r="AD30" s="40"/>
      <c r="AE30" s="40"/>
      <c r="AF30" s="40"/>
      <c r="AG30" s="40"/>
      <c r="AH30" s="40"/>
      <c r="AI30" s="40"/>
      <c r="AJ30" s="40"/>
      <c r="AK30" s="40"/>
      <c r="AL30" s="6"/>
      <c r="AM30" s="6"/>
      <c r="AN30" s="6"/>
      <c r="AO30" s="6"/>
      <c r="AP30" s="41" t="n">
        <f aca="false">D30</f>
        <v>0</v>
      </c>
      <c r="AQ30" s="41" t="n">
        <f aca="false">E30</f>
        <v>0</v>
      </c>
      <c r="AR30" s="41" t="n">
        <f aca="false">F30</f>
        <v>0</v>
      </c>
      <c r="AS30" s="41" t="n">
        <f aca="false">G30</f>
        <v>0</v>
      </c>
      <c r="AT30" s="41" t="n">
        <f aca="false">H30</f>
        <v>0</v>
      </c>
      <c r="AU30" s="6"/>
      <c r="AV30" s="39" t="s">
        <v>46</v>
      </c>
      <c r="AW30" s="40"/>
      <c r="AX30" s="40"/>
      <c r="AY30" s="26" t="n">
        <f aca="false">IF($T30="=",COUNTIF($D30:$H30,"&gt;=0"),0)</f>
        <v>0</v>
      </c>
      <c r="AZ30" s="26" t="n">
        <f aca="false">IF($T30="=",COUNTIF($D30:$H30,"&lt;0"),0)</f>
        <v>0</v>
      </c>
      <c r="BA30" s="26" t="n">
        <f aca="false">AZ30</f>
        <v>0</v>
      </c>
      <c r="BB30" s="26" t="n">
        <f aca="false">AY30</f>
        <v>0</v>
      </c>
      <c r="BC30" s="40"/>
      <c r="BD30" s="40"/>
      <c r="BE30" s="40"/>
      <c r="BF30" s="40"/>
      <c r="BG30" s="40"/>
      <c r="BH30" s="40"/>
      <c r="BI30" s="40"/>
      <c r="BJ30" s="40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Z30" s="6"/>
    </row>
    <row r="31" customFormat="false" ht="24.7" hidden="false" customHeight="true" outlineLevel="0" collapsed="false">
      <c r="A31" s="33" t="s">
        <v>47</v>
      </c>
      <c r="B31" s="23" t="str">
        <f aca="false">IF(B12="","",B12)</f>
        <v/>
      </c>
      <c r="C31" s="23" t="str">
        <f aca="false">IF(B16="","",B16)</f>
        <v/>
      </c>
      <c r="D31" s="33"/>
      <c r="E31" s="34"/>
      <c r="F31" s="34"/>
      <c r="G31" s="9"/>
      <c r="H31" s="35"/>
      <c r="I31" s="34"/>
      <c r="J31" s="9" t="str">
        <f aca="false">IF($U31="FG",0,IF($U31="FD",2,IF($S31="F",IF(COUNTIF($D31:$H31,"&lt;0")=$M$5,IF(AND($B31&lt;&gt;"",$C31&lt;&gt;""),1,0),2),"")))</f>
        <v/>
      </c>
      <c r="K31" s="36"/>
      <c r="L31" s="36"/>
      <c r="M31" s="36"/>
      <c r="N31" s="9" t="str">
        <f aca="false">IF($U31="FG",2,IF($U31="FD",0,IF($S31="F",IF(COUNTIF($D31:$H31,"&lt;0")=$M$5,2,1),"")))</f>
        <v/>
      </c>
      <c r="O31" s="36"/>
      <c r="P31" s="36"/>
      <c r="Q31" s="6"/>
      <c r="R31" s="37" t="n">
        <f aca="false">IF(T31="=",1,0)</f>
        <v>0</v>
      </c>
      <c r="S31" s="31" t="str">
        <f aca="false">IF(OR(B31="",C31=""),"",IF(OR(COUNTIF(D31:H31,"&gt;=0")=$M$5,COUNTIF(D31:H31,"&lt;0")=$M$5,U31="FD",U31="FG"),"F",IF(AND(ISNA(MATCH("wo",D31:H31,0)),ISNA(MATCH("wo-",D31:H31,0))),"","F")))</f>
        <v/>
      </c>
      <c r="T31" s="38" t="str">
        <f aca="false">IF(OR(B31="",C31=""),"",IF(J$44=N$44,"=",""))</f>
        <v/>
      </c>
      <c r="U31" s="31" t="str">
        <f aca="false">IF(ISERROR(MATCH("wo",D31:H31,0)),IF(ISERROR(MATCH("-wo",D31:H31,0)),"","FD"),"FG")</f>
        <v/>
      </c>
      <c r="V31" s="6"/>
      <c r="W31" s="39" t="s">
        <v>48</v>
      </c>
      <c r="X31" s="26" t="str">
        <f aca="false">IF($T31="=",IF($D31="",0,IF($D31&lt;0,ABS($D31),IF($D31&lt;10,11,$D31+2)))+IF($E31="",0,IF($E31&lt;0,ABS($E31),IF($E31&lt;10,11,$E31+2)))+IF($F31="",0,IF($F31&lt;0,ABS($F31),IF($F31&lt;10,11,$F31+2)))+IF($G31="",0,IF($G31&lt;0,ABS($G31),IF($G31&lt;10,11,$G31+2)))+IF($H31="",0,IF($H31&lt;0,ABS($H31),IF($H31&lt;10,11,$H31+2))),"")</f>
        <v/>
      </c>
      <c r="Y31" s="26" t="str">
        <f aca="false">IF($T31="=",IF($D31="",0,IF($D31&lt;0,IF(ABS($D31)&lt;10,11,ABS($D31)+2),ABS($D31)))+IF($E31="",0,IF($E31&lt;0,IF(ABS($E31)&lt;10,11,ABS($E31)+2),ABS($E31)))+IF($F31="",0,IF($F31&lt;0,IF(ABS($F31)&lt;10,11,ABS($F31)+2),ABS($F31)))+IF($G31="",0,IF($G31&lt;0,IF(ABS($G31)&lt;10,11,ABS($G31)+2),ABS($G31)))+IF($H31="",0,IF($H31&lt;0,IF(ABS($H31)&lt;10,11,ABS($H31)+2),ABS($H31))),"")</f>
        <v/>
      </c>
      <c r="Z31" s="40"/>
      <c r="AA31" s="40"/>
      <c r="AB31" s="40"/>
      <c r="AC31" s="40"/>
      <c r="AD31" s="26" t="str">
        <f aca="false">IF($T31="=",Y31,"")</f>
        <v/>
      </c>
      <c r="AE31" s="26" t="str">
        <f aca="false">IF($T31="=",X31,"")</f>
        <v/>
      </c>
      <c r="AF31" s="40"/>
      <c r="AG31" s="40"/>
      <c r="AH31" s="40"/>
      <c r="AI31" s="40"/>
      <c r="AJ31" s="40"/>
      <c r="AK31" s="40"/>
      <c r="AL31" s="6"/>
      <c r="AM31" s="6"/>
      <c r="AN31" s="6"/>
      <c r="AO31" s="6"/>
      <c r="AP31" s="41" t="n">
        <f aca="false">D31</f>
        <v>0</v>
      </c>
      <c r="AQ31" s="41" t="n">
        <f aca="false">E31</f>
        <v>0</v>
      </c>
      <c r="AR31" s="41" t="n">
        <f aca="false">F31</f>
        <v>0</v>
      </c>
      <c r="AS31" s="41" t="n">
        <f aca="false">G31</f>
        <v>0</v>
      </c>
      <c r="AT31" s="41" t="n">
        <f aca="false">H31</f>
        <v>0</v>
      </c>
      <c r="AU31" s="6"/>
      <c r="AV31" s="39" t="s">
        <v>48</v>
      </c>
      <c r="AW31" s="26" t="n">
        <f aca="false">IF($T31="=",COUNTIF($D31:$H31,"&gt;=0"),0)</f>
        <v>0</v>
      </c>
      <c r="AX31" s="26" t="n">
        <f aca="false">IF($T31="=",COUNTIF($D31:$H31,"&lt;0"),0)</f>
        <v>0</v>
      </c>
      <c r="AY31" s="40"/>
      <c r="AZ31" s="40"/>
      <c r="BA31" s="40"/>
      <c r="BB31" s="40"/>
      <c r="BC31" s="40"/>
      <c r="BD31" s="40"/>
      <c r="BE31" s="26" t="n">
        <f aca="false">AX31</f>
        <v>0</v>
      </c>
      <c r="BF31" s="26" t="n">
        <f aca="false">AW31</f>
        <v>0</v>
      </c>
      <c r="BG31" s="40"/>
      <c r="BH31" s="40"/>
      <c r="BI31" s="40"/>
      <c r="BJ31" s="40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Z31" s="6"/>
    </row>
    <row r="32" customFormat="false" ht="24.7" hidden="false" customHeight="true" outlineLevel="0" collapsed="false">
      <c r="A32" s="33" t="s">
        <v>49</v>
      </c>
      <c r="B32" s="23" t="str">
        <f aca="false">IF(B15="","",B15)</f>
        <v/>
      </c>
      <c r="C32" s="23" t="str">
        <f aca="false">IF(B17="","",B17)</f>
        <v/>
      </c>
      <c r="D32" s="33"/>
      <c r="E32" s="34"/>
      <c r="F32" s="34"/>
      <c r="G32" s="9"/>
      <c r="H32" s="35"/>
      <c r="I32" s="34"/>
      <c r="J32" s="36"/>
      <c r="K32" s="36"/>
      <c r="L32" s="36"/>
      <c r="M32" s="9" t="str">
        <f aca="false">IF($U32="FG",0,IF($U32="FD",2,IF($S32="F",IF(COUNTIF($D32:$H32,"&lt;0")=$M$5,IF(AND($B32&lt;&gt;"",$C32&lt;&gt;""),1,0),2),"")))</f>
        <v/>
      </c>
      <c r="N32" s="36"/>
      <c r="O32" s="9" t="str">
        <f aca="false">IF($U32="FG",2,IF($U32="FD",0,IF($S32="F",IF(COUNTIF($D32:$H32,"&lt;0")=$M$5,2,1),"")))</f>
        <v/>
      </c>
      <c r="P32" s="36"/>
      <c r="Q32" s="6"/>
      <c r="R32" s="37" t="n">
        <f aca="false">IF(T32="=",1,0)</f>
        <v>0</v>
      </c>
      <c r="S32" s="31" t="str">
        <f aca="false">IF(OR(B32="",C32=""),"",IF(OR(COUNTIF(D32:H32,"&gt;=0")=$M$5,COUNTIF(D32:H32,"&lt;0")=$M$5,U32="FD",U32="FG"),"F",IF(AND(ISNA(MATCH("wo",D32:H32,0)),ISNA(MATCH("wo-",D32:H32,0))),"","F")))</f>
        <v/>
      </c>
      <c r="T32" s="38" t="str">
        <f aca="false">IF(OR(B32="",C32=""),"",IF(M$44=O$44,"=",""))</f>
        <v/>
      </c>
      <c r="U32" s="31" t="str">
        <f aca="false">IF(ISERROR(MATCH("wo",D32:H32,0)),IF(ISERROR(MATCH("-wo",D32:H32,0)),"","FD"),"FG")</f>
        <v/>
      </c>
      <c r="V32" s="6"/>
      <c r="W32" s="39" t="s">
        <v>50</v>
      </c>
      <c r="X32" s="40"/>
      <c r="Y32" s="40"/>
      <c r="Z32" s="40"/>
      <c r="AA32" s="40"/>
      <c r="AB32" s="40"/>
      <c r="AC32" s="40"/>
      <c r="AD32" s="26" t="str">
        <f aca="false">IF($T32="=",IF($D32="",0,IF($D32&lt;0,ABS($D32),IF($D32&lt;10,11,$D32+2)))+IF($E32="",0,IF($E32&lt;0,ABS($E32),IF($E32&lt;10,11,$E32+2)))+IF($F32="",0,IF($F32&lt;0,ABS($F32),IF($F32&lt;10,11,$F32+2)))+IF($G32="",0,IF($G32&lt;0,ABS($G32),IF($G32&lt;10,11,$G32+2)))+IF($H32="",0,IF($H32&lt;0,ABS($H32),IF($H32&lt;10,11,$H32+2))),"")</f>
        <v/>
      </c>
      <c r="AE32" s="26" t="str">
        <f aca="false">IF($T32="=",IF($D32="",0,IF($D32&lt;0,IF(ABS($D32)&lt;10,11,ABS($D32)+2),ABS($D32)))+IF($E32="",0,IF($E32&lt;0,IF(ABS($E32)&lt;10,11,ABS($E32)+2),ABS($E32)))+IF($F32="",0,IF($F32&lt;0,IF(ABS($F32)&lt;10,11,ABS($F32)+2),ABS($F32)))+IF($G32="",0,IF($G32&lt;0,IF(ABS($G32)&lt;10,11,ABS($G32)+2),ABS($G32)))+IF($H32="",0,IF($H32&lt;0,IF(ABS($H32)&lt;10,11,ABS($H32)+2),ABS($H32))),"")</f>
        <v/>
      </c>
      <c r="AF32" s="40"/>
      <c r="AG32" s="40"/>
      <c r="AH32" s="26" t="str">
        <f aca="false">IF($T32="=",AE32,"")</f>
        <v/>
      </c>
      <c r="AI32" s="26" t="str">
        <f aca="false">IF($T32="=",AD32,"")</f>
        <v/>
      </c>
      <c r="AJ32" s="40"/>
      <c r="AK32" s="40"/>
      <c r="AL32" s="6"/>
      <c r="AM32" s="6"/>
      <c r="AN32" s="6"/>
      <c r="AO32" s="6"/>
      <c r="AP32" s="41" t="n">
        <f aca="false">D32</f>
        <v>0</v>
      </c>
      <c r="AQ32" s="41" t="n">
        <f aca="false">E32</f>
        <v>0</v>
      </c>
      <c r="AR32" s="41" t="n">
        <f aca="false">F32</f>
        <v>0</v>
      </c>
      <c r="AS32" s="41" t="n">
        <f aca="false">G32</f>
        <v>0</v>
      </c>
      <c r="AT32" s="41" t="n">
        <f aca="false">H32</f>
        <v>0</v>
      </c>
      <c r="AU32" s="6"/>
      <c r="AV32" s="39" t="s">
        <v>50</v>
      </c>
      <c r="AW32" s="40"/>
      <c r="AX32" s="40"/>
      <c r="AY32" s="40"/>
      <c r="AZ32" s="40"/>
      <c r="BA32" s="40"/>
      <c r="BB32" s="40"/>
      <c r="BC32" s="26" t="n">
        <f aca="false">IF($T32="=",COUNTIF($D32:$H32,"&gt;=0"),0)</f>
        <v>0</v>
      </c>
      <c r="BD32" s="26" t="n">
        <f aca="false">IF($T32="=",COUNTIF($D32:$H32,"&lt;0"),0)</f>
        <v>0</v>
      </c>
      <c r="BE32" s="40"/>
      <c r="BF32" s="40"/>
      <c r="BG32" s="26" t="n">
        <f aca="false">BD32</f>
        <v>0</v>
      </c>
      <c r="BH32" s="26" t="n">
        <f aca="false">BC32</f>
        <v>0</v>
      </c>
      <c r="BI32" s="40"/>
      <c r="BJ32" s="40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Z32" s="6"/>
    </row>
    <row r="33" s="42" customFormat="true" ht="24.7" hidden="false" customHeight="true" outlineLevel="0" collapsed="false">
      <c r="A33" s="33" t="s">
        <v>51</v>
      </c>
      <c r="B33" s="23" t="str">
        <f aca="false">IF(B14="","",B14)</f>
        <v/>
      </c>
      <c r="C33" s="23" t="str">
        <f aca="false">IF(B18="","",B18)</f>
        <v/>
      </c>
      <c r="D33" s="33"/>
      <c r="E33" s="34"/>
      <c r="F33" s="34"/>
      <c r="G33" s="9"/>
      <c r="H33" s="35"/>
      <c r="I33" s="34"/>
      <c r="J33" s="36"/>
      <c r="K33" s="36"/>
      <c r="L33" s="9" t="str">
        <f aca="false">IF($U33="FG",0,IF($U33="FD",2,IF($S33="F",IF(COUNTIF($D33:$H33,"&lt;0")=$M$5,IF(AND($B33&lt;&gt;"",$C33&lt;&gt;""),1,0),2),"")))</f>
        <v/>
      </c>
      <c r="M33" s="36"/>
      <c r="N33" s="36"/>
      <c r="O33" s="36"/>
      <c r="P33" s="9" t="str">
        <f aca="false">IF($U33="FG",2,IF($U33="FD",0,IF($S33="F",IF(COUNTIF($D33:$H33,"&lt;0")=$M$5,2,1),"")))</f>
        <v/>
      </c>
      <c r="Q33" s="6"/>
      <c r="R33" s="37" t="n">
        <f aca="false">IF(T33="=",1,0)</f>
        <v>0</v>
      </c>
      <c r="S33" s="31" t="str">
        <f aca="false">IF(OR(B33="",C33=""),"",IF(OR(COUNTIF(D33:H33,"&gt;=0")=$M$5,COUNTIF(D33:H33,"&lt;0")=$M$5,U33="FD",U33="FG"),"F",IF(AND(ISNA(MATCH("wo",D33:H33,0)),ISNA(MATCH("wo-",D33:H33,0))),"","F")))</f>
        <v/>
      </c>
      <c r="T33" s="38" t="str">
        <f aca="false">IF(OR(B33="",C33=""),"",IF(L$44=P$44,"=",""))</f>
        <v/>
      </c>
      <c r="U33" s="31" t="str">
        <f aca="false">IF(ISERROR(MATCH("wo",D33:H33,0)),IF(ISERROR(MATCH("-wo",D33:H33,0)),"","FD"),"FG")</f>
        <v/>
      </c>
      <c r="V33" s="6"/>
      <c r="W33" s="39" t="s">
        <v>52</v>
      </c>
      <c r="X33" s="40"/>
      <c r="Y33" s="40"/>
      <c r="Z33" s="40"/>
      <c r="AA33" s="40"/>
      <c r="AB33" s="26" t="str">
        <f aca="false">IF($T33="=",IF($D33="",0,IF($D33&lt;0,ABS($D33),IF($D33&lt;10,11,$D33+2)))+IF($E33="",0,IF($E33&lt;0,ABS($E33),IF($E33&lt;10,11,$E33+2)))+IF($F33="",0,IF($F33&lt;0,ABS($F33),IF($F33&lt;10,11,$F33+2)))+IF($G33="",0,IF($G33&lt;0,ABS($G33),IF($G33&lt;10,11,$G33+2)))+IF($H33="",0,IF($H33&lt;0,ABS($H33),IF($H33&lt;10,11,$H33+2))),"")</f>
        <v/>
      </c>
      <c r="AC33" s="26" t="str">
        <f aca="false">IF($T33="=",IF($D33="",0,IF($D33&lt;0,IF(ABS($D33)&lt;10,11,ABS($D33)+2),ABS($D33)))+IF($E33="",0,IF($E33&lt;0,IF(ABS($E33)&lt;10,11,ABS($E33)+2),ABS($E33)))+IF($F33="",0,IF($F33&lt;0,IF(ABS($F33)&lt;10,11,ABS($F33)+2),ABS($F33)))+IF($G33="",0,IF($G33&lt;0,IF(ABS($G33)&lt;10,11,ABS($G33)+2),ABS($G33)))+IF($H33="",0,IF($H33&lt;0,IF(ABS($H33)&lt;10,11,ABS($H33)+2),ABS($H33))),"")</f>
        <v/>
      </c>
      <c r="AD33" s="40"/>
      <c r="AE33" s="40"/>
      <c r="AF33" s="40"/>
      <c r="AG33" s="40"/>
      <c r="AH33" s="40"/>
      <c r="AI33" s="40"/>
      <c r="AJ33" s="26" t="str">
        <f aca="false">IF($T33="=",AC33,"")</f>
        <v/>
      </c>
      <c r="AK33" s="26" t="str">
        <f aca="false">IF($T33="=",AB33,"")</f>
        <v/>
      </c>
      <c r="AL33" s="6"/>
      <c r="AM33" s="6"/>
      <c r="AN33" s="6"/>
      <c r="AO33" s="6"/>
      <c r="AP33" s="41" t="n">
        <f aca="false">D33</f>
        <v>0</v>
      </c>
      <c r="AQ33" s="41" t="n">
        <f aca="false">E33</f>
        <v>0</v>
      </c>
      <c r="AR33" s="41" t="n">
        <f aca="false">F33</f>
        <v>0</v>
      </c>
      <c r="AS33" s="41" t="n">
        <f aca="false">G33</f>
        <v>0</v>
      </c>
      <c r="AT33" s="41" t="n">
        <f aca="false">H33</f>
        <v>0</v>
      </c>
      <c r="AU33" s="6"/>
      <c r="AV33" s="39" t="s">
        <v>52</v>
      </c>
      <c r="AW33" s="40"/>
      <c r="AX33" s="40"/>
      <c r="AY33" s="40"/>
      <c r="AZ33" s="40"/>
      <c r="BA33" s="26" t="n">
        <f aca="false">IF($T33="=",COUNTIF($D33:$H33,"&gt;=0"),0)</f>
        <v>0</v>
      </c>
      <c r="BB33" s="26" t="n">
        <f aca="false">IF($T33="=",COUNTIF($D33:$H33,"&lt;0"),0)</f>
        <v>0</v>
      </c>
      <c r="BC33" s="40"/>
      <c r="BD33" s="40"/>
      <c r="BE33" s="40"/>
      <c r="BF33" s="40"/>
      <c r="BG33" s="40"/>
      <c r="BH33" s="40"/>
      <c r="BI33" s="26" t="n">
        <f aca="false">BB33</f>
        <v>0</v>
      </c>
      <c r="BJ33" s="26" t="n">
        <f aca="false">BA33</f>
        <v>0</v>
      </c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</row>
    <row r="34" customFormat="false" ht="24.7" hidden="false" customHeight="true" outlineLevel="0" collapsed="false">
      <c r="A34" s="33" t="s">
        <v>53</v>
      </c>
      <c r="B34" s="23" t="str">
        <f aca="false">IF(B12="","",B12)</f>
        <v/>
      </c>
      <c r="C34" s="23" t="str">
        <f aca="false">IF(B15="","",B15)</f>
        <v/>
      </c>
      <c r="D34" s="33"/>
      <c r="E34" s="34"/>
      <c r="F34" s="34"/>
      <c r="G34" s="9"/>
      <c r="H34" s="35"/>
      <c r="I34" s="34"/>
      <c r="J34" s="9" t="str">
        <f aca="false">IF($U34="FG",0,IF($U34="FD",2,IF($S34="F",IF(COUNTIF($D34:$H34,"&lt;0")=$M$5,IF(AND($B34&lt;&gt;"",$C34&lt;&gt;""),1,0),2),"")))</f>
        <v/>
      </c>
      <c r="K34" s="36"/>
      <c r="L34" s="36"/>
      <c r="M34" s="9" t="str">
        <f aca="false">IF($U34="FG",2,IF($U34="FD",0,IF($S34="F",IF(COUNTIF($D34:$H34,"&lt;0")=$M$5,2,1),"")))</f>
        <v/>
      </c>
      <c r="N34" s="36"/>
      <c r="O34" s="36"/>
      <c r="P34" s="36"/>
      <c r="Q34" s="6"/>
      <c r="R34" s="37" t="n">
        <f aca="false">IF(T34="=",1,0)</f>
        <v>0</v>
      </c>
      <c r="S34" s="31" t="str">
        <f aca="false">IF(OR(B34="",C34=""),"",IF(OR(COUNTIF(D34:H34,"&gt;=0")=$M$5,COUNTIF(D34:H34,"&lt;0")=$M$5,U34="FD",U34="FG"),"F",IF(AND(ISNA(MATCH("wo",D34:H34,0)),ISNA(MATCH("wo-",D34:H34,0))),"","F")))</f>
        <v/>
      </c>
      <c r="T34" s="38" t="str">
        <f aca="false">IF(OR(B34="",C34=""),"",IF(J$44=M$44,"=",""))</f>
        <v/>
      </c>
      <c r="U34" s="31" t="str">
        <f aca="false">IF(ISERROR(MATCH("wo",D34:H34,0)),IF(ISERROR(MATCH("-wo",D34:H34,0)),"","FD"),"FG")</f>
        <v/>
      </c>
      <c r="V34" s="6"/>
      <c r="W34" s="39" t="s">
        <v>54</v>
      </c>
      <c r="X34" s="26" t="str">
        <f aca="false">IF($T34="=",IF($D34="",0,IF($D34&lt;0,ABS($D34),IF($D34&lt;10,11,$D34+2)))+IF($E34="",0,IF($E34&lt;0,ABS($E34),IF($E34&lt;10,11,$E34+2)))+IF($F34="",0,IF($F34&lt;0,ABS($F34),IF($F34&lt;10,11,$F34+2)))+IF($G34="",0,IF($G34&lt;0,ABS($G34),IF($G34&lt;10,11,$G34+2)))+IF($H34="",0,IF($H34&lt;0,ABS($H34),IF($H34&lt;10,11,$H34+2))),"")</f>
        <v/>
      </c>
      <c r="Y34" s="26" t="str">
        <f aca="false">IF($T34="=",IF($D34="",0,IF($D34&lt;0,IF(ABS($D34)&lt;10,11,ABS($D34)+2),ABS($D34)))+IF($E34="",0,IF($E34&lt;0,IF(ABS($E34)&lt;10,11,ABS($E34)+2),ABS($E34)))+IF($F34="",0,IF($F34&lt;0,IF(ABS($F34)&lt;10,11,ABS($F34)+2),ABS($F34)))+IF($G34="",0,IF($G34&lt;0,IF(ABS($G34)&lt;10,11,ABS($G34)+2),ABS($G34)))+IF($H34="",0,IF($H34&lt;0,IF(ABS($H34)&lt;10,11,ABS($H34)+2),ABS($H34))),"")</f>
        <v/>
      </c>
      <c r="Z34" s="40"/>
      <c r="AA34" s="40"/>
      <c r="AB34" s="40"/>
      <c r="AC34" s="40"/>
      <c r="AD34" s="26" t="str">
        <f aca="false">IF($T34="=",Y34,"")</f>
        <v/>
      </c>
      <c r="AE34" s="26" t="str">
        <f aca="false">IF($T34="=",X34,"")</f>
        <v/>
      </c>
      <c r="AF34" s="40"/>
      <c r="AG34" s="40"/>
      <c r="AH34" s="40"/>
      <c r="AI34" s="40"/>
      <c r="AJ34" s="40"/>
      <c r="AK34" s="40"/>
      <c r="AL34" s="6"/>
      <c r="AM34" s="6"/>
      <c r="AN34" s="6"/>
      <c r="AO34" s="6"/>
      <c r="AP34" s="41" t="n">
        <f aca="false">D34</f>
        <v>0</v>
      </c>
      <c r="AQ34" s="41" t="n">
        <f aca="false">E34</f>
        <v>0</v>
      </c>
      <c r="AR34" s="41" t="n">
        <f aca="false">F34</f>
        <v>0</v>
      </c>
      <c r="AS34" s="41" t="n">
        <f aca="false">G34</f>
        <v>0</v>
      </c>
      <c r="AT34" s="41" t="n">
        <f aca="false">H34</f>
        <v>0</v>
      </c>
      <c r="AU34" s="6"/>
      <c r="AV34" s="39" t="s">
        <v>54</v>
      </c>
      <c r="AW34" s="26" t="n">
        <f aca="false">IF(T34="=",COUNTIF(D34:H34,"&gt;=0"),0)</f>
        <v>0</v>
      </c>
      <c r="AX34" s="26" t="n">
        <f aca="false">IF(T34="=",COUNTIF(D34:H34,"&lt;0"),0)</f>
        <v>0</v>
      </c>
      <c r="AY34" s="40"/>
      <c r="AZ34" s="40"/>
      <c r="BA34" s="40"/>
      <c r="BB34" s="40"/>
      <c r="BC34" s="26" t="n">
        <f aca="false">AX34</f>
        <v>0</v>
      </c>
      <c r="BD34" s="26" t="n">
        <f aca="false">AW34</f>
        <v>0</v>
      </c>
      <c r="BE34" s="40"/>
      <c r="BF34" s="40"/>
      <c r="BG34" s="40"/>
      <c r="BH34" s="40"/>
      <c r="BI34" s="40"/>
      <c r="BJ34" s="40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Z34" s="6"/>
    </row>
    <row r="35" customFormat="false" ht="24.7" hidden="false" customHeight="true" outlineLevel="0" collapsed="false">
      <c r="A35" s="33" t="s">
        <v>55</v>
      </c>
      <c r="B35" s="23" t="str">
        <f aca="false">IF(B14="","",B14)</f>
        <v/>
      </c>
      <c r="C35" s="23" t="str">
        <f aca="false">IF(B16="","",B16)</f>
        <v/>
      </c>
      <c r="D35" s="33"/>
      <c r="E35" s="34"/>
      <c r="F35" s="34"/>
      <c r="G35" s="9"/>
      <c r="H35" s="35"/>
      <c r="I35" s="34"/>
      <c r="J35" s="36"/>
      <c r="K35" s="36"/>
      <c r="L35" s="9" t="str">
        <f aca="false">IF($U35="FG",0,IF($U35="FD",2,IF($S35="F",IF(COUNTIF($D35:$H35,"&lt;0")=$M$5,IF(AND($B35&lt;&gt;"",$C35&lt;&gt;""),1,0),2),"")))</f>
        <v/>
      </c>
      <c r="M35" s="36"/>
      <c r="N35" s="9" t="str">
        <f aca="false">IF($U35="FG",2,IF($U35="FD",0,IF($S35="F",IF(COUNTIF($D35:$H35,"&lt;0")=$M$5,2,1),"")))</f>
        <v/>
      </c>
      <c r="O35" s="36"/>
      <c r="P35" s="36"/>
      <c r="Q35" s="6"/>
      <c r="R35" s="37" t="n">
        <f aca="false">IF(T35="=",1,0)</f>
        <v>0</v>
      </c>
      <c r="S35" s="31" t="str">
        <f aca="false">IF(OR(B35="",C35=""),"",IF(OR(COUNTIF(D35:H35,"&gt;=0")=$M$5,COUNTIF(D35:H35,"&lt;0")=$M$5,U35="FD",U35="FG"),"F",IF(AND(ISNA(MATCH("wo",D35:H35,0)),ISNA(MATCH("wo-",D35:H35,0))),"","F")))</f>
        <v/>
      </c>
      <c r="T35" s="38" t="str">
        <f aca="false">IF(OR(B35="",C35=""),"",IF(L44=N44,"=",""))</f>
        <v/>
      </c>
      <c r="U35" s="31" t="str">
        <f aca="false">IF(ISERROR(MATCH("wo",D35:H35,0)),IF(ISERROR(MATCH("-wo",D35:H35,0)),"","FD"),"FG")</f>
        <v/>
      </c>
      <c r="V35" s="6"/>
      <c r="W35" s="39" t="s">
        <v>56</v>
      </c>
      <c r="X35" s="40"/>
      <c r="Y35" s="40"/>
      <c r="Z35" s="40"/>
      <c r="AA35" s="40"/>
      <c r="AB35" s="26" t="str">
        <f aca="false">IF($T35="=",IF($D35="",0,IF($D35&lt;0,ABS($D35),IF($D35&lt;10,11,$D35+2)))+IF($E35="",0,IF($E35&lt;0,ABS($E35),IF($E35&lt;10,11,$E35+2)))+IF($F35="",0,IF($F35&lt;0,ABS($F35),IF($F35&lt;10,11,$F35+2)))+IF($G35="",0,IF($G35&lt;0,ABS($G35),IF($G35&lt;10,11,$G35+2)))+IF($H35="",0,IF($H35&lt;0,ABS($H35),IF($H35&lt;10,11,$H35+2))),"")</f>
        <v/>
      </c>
      <c r="AC35" s="26" t="str">
        <f aca="false">IF($T35="=",IF($D35="",0,IF($D35&lt;0,IF(ABS($D35)&lt;10,11,ABS($D35)+2),ABS($D35)))+IF($E35="",0,IF($E35&lt;0,IF(ABS($E35)&lt;10,11,ABS($E35)+2),ABS($E35)))+IF($F35="",0,IF($F35&lt;0,IF(ABS($F35)&lt;10,11,ABS($F35)+2),ABS($F35)))+IF($G35="",0,IF($G35&lt;0,IF(ABS($G35)&lt;10,11,ABS($G35)+2),ABS($G35)))+IF($H35="",0,IF($H35&lt;0,IF(ABS($H35)&lt;10,11,ABS($H35)+2),ABS($H35))),"")</f>
        <v/>
      </c>
      <c r="AD35" s="40"/>
      <c r="AE35" s="40"/>
      <c r="AF35" s="26" t="str">
        <f aca="false">IF($T35="=",AC35,"")</f>
        <v/>
      </c>
      <c r="AG35" s="26" t="str">
        <f aca="false">IF($T35="=",AB35,"")</f>
        <v/>
      </c>
      <c r="AH35" s="40"/>
      <c r="AI35" s="40"/>
      <c r="AJ35" s="40"/>
      <c r="AK35" s="40"/>
      <c r="AL35" s="6"/>
      <c r="AM35" s="6"/>
      <c r="AN35" s="6"/>
      <c r="AO35" s="6"/>
      <c r="AP35" s="41" t="n">
        <f aca="false">D35</f>
        <v>0</v>
      </c>
      <c r="AQ35" s="41" t="n">
        <f aca="false">E35</f>
        <v>0</v>
      </c>
      <c r="AR35" s="41" t="n">
        <f aca="false">F35</f>
        <v>0</v>
      </c>
      <c r="AS35" s="41" t="n">
        <f aca="false">G35</f>
        <v>0</v>
      </c>
      <c r="AT35" s="41" t="n">
        <f aca="false">H35</f>
        <v>0</v>
      </c>
      <c r="AU35" s="6"/>
      <c r="AV35" s="39" t="s">
        <v>56</v>
      </c>
      <c r="AW35" s="40"/>
      <c r="AX35" s="40"/>
      <c r="AY35" s="40"/>
      <c r="AZ35" s="40"/>
      <c r="BA35" s="26" t="n">
        <f aca="false">IF(T35="=",COUNTIF(D35:H35,"&gt;=0"),0)</f>
        <v>0</v>
      </c>
      <c r="BB35" s="26" t="n">
        <f aca="false">IF(T35="=",COUNTIF(D35:H35,"&lt;0"),0)</f>
        <v>0</v>
      </c>
      <c r="BC35" s="40"/>
      <c r="BD35" s="40"/>
      <c r="BE35" s="26" t="n">
        <f aca="false">BB35</f>
        <v>0</v>
      </c>
      <c r="BF35" s="26" t="n">
        <f aca="false">BA35</f>
        <v>0</v>
      </c>
      <c r="BG35" s="40"/>
      <c r="BH35" s="40"/>
      <c r="BI35" s="40"/>
      <c r="BJ35" s="40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Z35" s="6"/>
    </row>
    <row r="36" customFormat="false" ht="24.7" hidden="false" customHeight="true" outlineLevel="0" collapsed="false">
      <c r="A36" s="33" t="s">
        <v>57</v>
      </c>
      <c r="B36" s="23" t="str">
        <f aca="false">IF(B13="","",B13)</f>
        <v/>
      </c>
      <c r="C36" s="23" t="str">
        <f aca="false">IF(B17="","",B17)</f>
        <v/>
      </c>
      <c r="D36" s="33"/>
      <c r="E36" s="34"/>
      <c r="F36" s="34"/>
      <c r="G36" s="9"/>
      <c r="H36" s="35"/>
      <c r="I36" s="34"/>
      <c r="J36" s="36"/>
      <c r="K36" s="9" t="str">
        <f aca="false">IF($U36="FG",0,IF($U36="FD",2,IF($S36="F",IF(COUNTIF($D36:$H36,"&lt;0")=$M$5,IF(AND($B36&lt;&gt;"",$C36&lt;&gt;""),1,0),2),"")))</f>
        <v/>
      </c>
      <c r="L36" s="36"/>
      <c r="M36" s="36"/>
      <c r="N36" s="36"/>
      <c r="O36" s="9" t="str">
        <f aca="false">IF($U36="FG",2,IF($U36="FD",0,IF($S36="F",IF(COUNTIF($D36:$H36,"&lt;0")=$M$5,2,1),"")))</f>
        <v/>
      </c>
      <c r="P36" s="36"/>
      <c r="Q36" s="6"/>
      <c r="R36" s="37" t="n">
        <f aca="false">IF(T36="=",1,0)</f>
        <v>0</v>
      </c>
      <c r="S36" s="31" t="str">
        <f aca="false">IF(OR(B36="",C36=""),"",IF(OR(COUNTIF(D36:H36,"&gt;=0")=$M$5,COUNTIF(D36:H36,"&lt;0")=$M$5,U36="FD",U36="FG"),"F",IF(AND(ISNA(MATCH("wo",D36:H36,0)),ISNA(MATCH("wo-",D36:H36,0))),"","F")))</f>
        <v/>
      </c>
      <c r="T36" s="38" t="str">
        <f aca="false">IF(OR(B36="",C36=""),"",IF(K44=O44,"=",""))</f>
        <v/>
      </c>
      <c r="U36" s="31" t="str">
        <f aca="false">IF(ISERROR(MATCH("wo",D36:H36,0)),IF(ISERROR(MATCH("-wo",D36:H36,0)),"","FD"),"FG")</f>
        <v/>
      </c>
      <c r="V36" s="6"/>
      <c r="W36" s="39" t="s">
        <v>58</v>
      </c>
      <c r="X36" s="40"/>
      <c r="Y36" s="40"/>
      <c r="Z36" s="26" t="str">
        <f aca="false">IF($T36="=",IF($D36="",0,IF($D36&lt;0,ABS($D36),IF($D36&lt;10,11,$D36+2)))+IF($E36="",0,IF($E36&lt;0,ABS($E36),IF($E36&lt;10,11,$E36+2)))+IF($F36="",0,IF($F36&lt;0,ABS($F36),IF($F36&lt;10,11,$F36+2)))+IF($G36="",0,IF($G36&lt;0,ABS($G36),IF($G36&lt;10,11,$G36+2)))+IF($H36="",0,IF($H36&lt;0,ABS($H36),IF($H36&lt;10,11,$H36+2))),"")</f>
        <v/>
      </c>
      <c r="AA36" s="26" t="str">
        <f aca="false">IF($T36="=",IF($D36="",0,IF($D36&lt;0,IF(ABS($D36)&lt;10,11,ABS($D36)+2),ABS($D36)))+IF($E36="",0,IF($E36&lt;0,IF(ABS($E36)&lt;10,11,ABS($E36)+2),ABS($E36)))+IF($F36="",0,IF($F36&lt;0,IF(ABS($F36)&lt;10,11,ABS($F36)+2),ABS($F36)))+IF($G36="",0,IF($G36&lt;0,IF(ABS($G36)&lt;10,11,ABS($G36)+2),ABS($G36)))+IF($H36="",0,IF($H36&lt;0,IF(ABS($H36)&lt;10,11,ABS($H36)+2),ABS($H36))),"")</f>
        <v/>
      </c>
      <c r="AB36" s="40"/>
      <c r="AC36" s="40"/>
      <c r="AD36" s="40"/>
      <c r="AE36" s="40"/>
      <c r="AF36" s="40"/>
      <c r="AG36" s="40"/>
      <c r="AH36" s="26" t="str">
        <f aca="false">IF($T36="=",AA36,"")</f>
        <v/>
      </c>
      <c r="AI36" s="26" t="str">
        <f aca="false">IF($T36="=",Z36,"")</f>
        <v/>
      </c>
      <c r="AJ36" s="40"/>
      <c r="AK36" s="40"/>
      <c r="AL36" s="6"/>
      <c r="AM36" s="6"/>
      <c r="AN36" s="6"/>
      <c r="AO36" s="6"/>
      <c r="AP36" s="41" t="n">
        <f aca="false">D36</f>
        <v>0</v>
      </c>
      <c r="AQ36" s="41" t="n">
        <f aca="false">E36</f>
        <v>0</v>
      </c>
      <c r="AR36" s="41" t="n">
        <f aca="false">F36</f>
        <v>0</v>
      </c>
      <c r="AS36" s="41" t="n">
        <f aca="false">G36</f>
        <v>0</v>
      </c>
      <c r="AT36" s="41" t="n">
        <f aca="false">H36</f>
        <v>0</v>
      </c>
      <c r="AU36" s="6"/>
      <c r="AV36" s="39" t="s">
        <v>58</v>
      </c>
      <c r="AW36" s="40"/>
      <c r="AX36" s="40"/>
      <c r="AY36" s="26" t="n">
        <f aca="false">IF(T36="=",COUNTIF(D36:H36,"&gt;=0"),0)</f>
        <v>0</v>
      </c>
      <c r="AZ36" s="26" t="n">
        <f aca="false">IF(T36="=",COUNTIF(D36:H36,"&lt;0"),0)</f>
        <v>0</v>
      </c>
      <c r="BA36" s="40"/>
      <c r="BB36" s="40"/>
      <c r="BC36" s="40"/>
      <c r="BD36" s="40"/>
      <c r="BE36" s="40"/>
      <c r="BF36" s="40"/>
      <c r="BG36" s="26" t="n">
        <f aca="false">AZ36</f>
        <v>0</v>
      </c>
      <c r="BH36" s="26" t="n">
        <f aca="false">AY36</f>
        <v>0</v>
      </c>
      <c r="BI36" s="40"/>
      <c r="BJ36" s="40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Z36" s="6"/>
    </row>
    <row r="37" customFormat="false" ht="24.7" hidden="false" customHeight="true" outlineLevel="0" collapsed="false">
      <c r="A37" s="33" t="s">
        <v>59</v>
      </c>
      <c r="B37" s="23" t="str">
        <f aca="false">IF(B12="","",B12)</f>
        <v/>
      </c>
      <c r="C37" s="23" t="str">
        <f aca="false">IF(B14="","",B14)</f>
        <v/>
      </c>
      <c r="D37" s="33"/>
      <c r="E37" s="34"/>
      <c r="F37" s="34"/>
      <c r="G37" s="9"/>
      <c r="H37" s="35"/>
      <c r="I37" s="34"/>
      <c r="J37" s="9" t="str">
        <f aca="false">IF($U37="FG",0,IF($U37="FD",2,IF($S37="F",IF(COUNTIF($D37:$H37,"&lt;0")=$M$5,IF(AND($B37&lt;&gt;"",$C37&lt;&gt;""),1,0),2),"")))</f>
        <v/>
      </c>
      <c r="K37" s="36"/>
      <c r="L37" s="9" t="str">
        <f aca="false">IF($U37="FG",2,IF($U37="FD",0,IF($S37="F",IF(COUNTIF($D37:$H37,"&lt;0")=$M$5,2,1),"")))</f>
        <v/>
      </c>
      <c r="M37" s="36"/>
      <c r="N37" s="36"/>
      <c r="O37" s="36"/>
      <c r="P37" s="36"/>
      <c r="Q37" s="6"/>
      <c r="R37" s="37" t="n">
        <f aca="false">IF(T37="=",1,0)</f>
        <v>0</v>
      </c>
      <c r="S37" s="31" t="str">
        <f aca="false">IF(OR(B37="",C37=""),"",IF(OR(COUNTIF(D37:H37,"&gt;=0")=$M$5,COUNTIF(D37:H37,"&lt;0")=$M$5,U37="FD",U37="FG"),"F",IF(AND(ISNA(MATCH("wo",D37:H37,0)),ISNA(MATCH("wo-",D37:H37,0))),"","F")))</f>
        <v/>
      </c>
      <c r="T37" s="38" t="str">
        <f aca="false">IF(OR(B37="",C37=""),"",IF(J44=L44,"=",""))</f>
        <v/>
      </c>
      <c r="U37" s="31" t="str">
        <f aca="false">IF(ISERROR(MATCH("wo",D37:H37,0)),IF(ISERROR(MATCH("-wo",D37:H37,0)),"","FD"),"FG")</f>
        <v/>
      </c>
      <c r="V37" s="6"/>
      <c r="W37" s="39" t="s">
        <v>60</v>
      </c>
      <c r="X37" s="26" t="str">
        <f aca="false">IF($T37="=",IF($D37="",0,IF($D37&lt;0,ABS($D37),IF($D37&lt;10,11,$D37+2)))+IF($E37="",0,IF($E37&lt;0,ABS($E37),IF($E37&lt;10,11,$E37+2)))+IF($F37="",0,IF($F37&lt;0,ABS($F37),IF($F37&lt;10,11,$F37+2)))+IF($G37="",0,IF($G37&lt;0,ABS($G37),IF($G37&lt;10,11,$G37+2)))+IF($H37="",0,IF($H37&lt;0,ABS($H37),IF($H37&lt;10,11,$H37+2))),"")</f>
        <v/>
      </c>
      <c r="Y37" s="26" t="str">
        <f aca="false">IF($T37="=",IF($D37="",0,IF($D37&lt;0,IF(ABS($D37)&lt;10,11,ABS($D37)+2),ABS($D37)))+IF($E37="",0,IF($E37&lt;0,IF(ABS($E37)&lt;10,11,ABS($E37)+2),ABS($E37)))+IF($F37="",0,IF($F37&lt;0,IF(ABS($F37)&lt;10,11,ABS($F37)+2),ABS($F37)))+IF($G37="",0,IF($G37&lt;0,IF(ABS($G37)&lt;10,11,ABS($G37)+2),ABS($G37)))+IF($H37="",0,IF($H37&lt;0,IF(ABS($H37)&lt;10,11,ABS($H37)+2),ABS($H37))),"")</f>
        <v/>
      </c>
      <c r="Z37" s="40"/>
      <c r="AA37" s="40"/>
      <c r="AB37" s="26" t="str">
        <f aca="false">IF($T37="=",Y37,"")</f>
        <v/>
      </c>
      <c r="AC37" s="26" t="str">
        <f aca="false">IF($T37="=",X37,"")</f>
        <v/>
      </c>
      <c r="AD37" s="40"/>
      <c r="AE37" s="40"/>
      <c r="AF37" s="40"/>
      <c r="AG37" s="40"/>
      <c r="AH37" s="40"/>
      <c r="AI37" s="40"/>
      <c r="AJ37" s="40"/>
      <c r="AK37" s="40"/>
      <c r="AL37" s="6"/>
      <c r="AM37" s="6"/>
      <c r="AN37" s="6"/>
      <c r="AO37" s="6"/>
      <c r="AP37" s="41" t="n">
        <f aca="false">D37</f>
        <v>0</v>
      </c>
      <c r="AQ37" s="41" t="n">
        <f aca="false">E37</f>
        <v>0</v>
      </c>
      <c r="AR37" s="41" t="n">
        <f aca="false">F37</f>
        <v>0</v>
      </c>
      <c r="AS37" s="41" t="n">
        <f aca="false">G37</f>
        <v>0</v>
      </c>
      <c r="AT37" s="41" t="n">
        <f aca="false">H37</f>
        <v>0</v>
      </c>
      <c r="AU37" s="6"/>
      <c r="AV37" s="39" t="s">
        <v>60</v>
      </c>
      <c r="AW37" s="26" t="n">
        <f aca="false">IF(T37="=",COUNTIF(D37:H37,"&gt;=0"),0)</f>
        <v>0</v>
      </c>
      <c r="AX37" s="26" t="n">
        <f aca="false">IF(T37="=",COUNTIF(D37:H37,"&lt;0"),0)</f>
        <v>0</v>
      </c>
      <c r="AY37" s="40"/>
      <c r="AZ37" s="40"/>
      <c r="BA37" s="26" t="n">
        <f aca="false">AX37</f>
        <v>0</v>
      </c>
      <c r="BB37" s="26" t="n">
        <f aca="false">AW37</f>
        <v>0</v>
      </c>
      <c r="BC37" s="40"/>
      <c r="BD37" s="40"/>
      <c r="BE37" s="40"/>
      <c r="BF37" s="40"/>
      <c r="BG37" s="40"/>
      <c r="BH37" s="40"/>
      <c r="BI37" s="40"/>
      <c r="BJ37" s="40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Z37" s="6"/>
    </row>
    <row r="38" customFormat="false" ht="24.7" hidden="false" customHeight="true" outlineLevel="0" collapsed="false">
      <c r="A38" s="33" t="s">
        <v>61</v>
      </c>
      <c r="B38" s="23" t="str">
        <f aca="false">IF(B13="","",B13)</f>
        <v/>
      </c>
      <c r="C38" s="23" t="str">
        <f aca="false">IF(B15="","",B15)</f>
        <v/>
      </c>
      <c r="D38" s="33"/>
      <c r="E38" s="34"/>
      <c r="F38" s="34"/>
      <c r="G38" s="9"/>
      <c r="H38" s="35"/>
      <c r="I38" s="34"/>
      <c r="J38" s="36"/>
      <c r="K38" s="9" t="str">
        <f aca="false">IF($U38="FG",0,IF($U38="FD",2,IF($S38="F",IF(COUNTIF($D38:$H38,"&lt;0")=$M$5,IF(AND($B38&lt;&gt;"",$C38&lt;&gt;""),1,0),2),"")))</f>
        <v/>
      </c>
      <c r="L38" s="36"/>
      <c r="M38" s="9" t="str">
        <f aca="false">IF($U38="FG",2,IF($U38="FD",0,IF($S38="F",IF(COUNTIF($D38:$H38,"&lt;0")=$M$5,2,1),"")))</f>
        <v/>
      </c>
      <c r="N38" s="36"/>
      <c r="O38" s="36"/>
      <c r="P38" s="36"/>
      <c r="Q38" s="6"/>
      <c r="R38" s="37" t="n">
        <f aca="false">IF(T38="=",1,0)</f>
        <v>0</v>
      </c>
      <c r="S38" s="31" t="str">
        <f aca="false">IF(OR(B38="",C38=""),"",IF(OR(COUNTIF(D38:H38,"&gt;=0")=$M$5,COUNTIF(D38:H38,"&lt;0")=$M$5,U38="FD",U38="FG"),"F",IF(AND(ISNA(MATCH("wo",D38:H38,0)),ISNA(MATCH("wo-",D38:H38,0))),"","F")))</f>
        <v/>
      </c>
      <c r="T38" s="38" t="str">
        <f aca="false">IF(OR(B38="",C38=""),"",IF(K44=M44,"=",""))</f>
        <v/>
      </c>
      <c r="U38" s="31" t="str">
        <f aca="false">IF(ISERROR(MATCH("wo",D38:H38,0)),IF(ISERROR(MATCH("-wo",D38:H38,0)),"","FD"),"FG")</f>
        <v/>
      </c>
      <c r="V38" s="6"/>
      <c r="W38" s="39" t="s">
        <v>62</v>
      </c>
      <c r="X38" s="40"/>
      <c r="Y38" s="40"/>
      <c r="Z38" s="26" t="str">
        <f aca="false">IF($T38="=",IF($D38="",0,IF($D38&lt;0,ABS($D38),IF($D38&lt;10,11,$D38+2)))+IF($E38="",0,IF($E38&lt;0,ABS($E38),IF($E38&lt;10,11,$E38+2)))+IF($F38="",0,IF($F38&lt;0,ABS($F38),IF($F38&lt;10,11,$F38+2)))+IF($G38="",0,IF($G38&lt;0,ABS($G38),IF($G38&lt;10,11,$G38+2)))+IF($H38="",0,IF($H38&lt;0,ABS($H38),IF($H38&lt;10,11,$H38+2))),"")</f>
        <v/>
      </c>
      <c r="AA38" s="26" t="str">
        <f aca="false">IF($T38="=",IF($D38="",0,IF($D38&lt;0,IF(ABS($D38)&lt;10,11,ABS($D38)+2),ABS($D38)))+IF($E38="",0,IF($E38&lt;0,IF(ABS($E38)&lt;10,11,ABS($E38)+2),ABS($E38)))+IF($F38="",0,IF($F38&lt;0,IF(ABS($F38)&lt;10,11,ABS($F38)+2),ABS($F38)))+IF($G38="",0,IF($G38&lt;0,IF(ABS($G38)&lt;10,11,ABS($G38)+2),ABS($G38)))+IF($H38="",0,IF($H38&lt;0,IF(ABS($H38)&lt;10,11,ABS($H38)+2),ABS($H38))),"")</f>
        <v/>
      </c>
      <c r="AB38" s="40"/>
      <c r="AC38" s="40"/>
      <c r="AD38" s="26" t="str">
        <f aca="false">IF($T38="=",AA38,"")</f>
        <v/>
      </c>
      <c r="AE38" s="26" t="str">
        <f aca="false">IF($T38="=",Z38,"")</f>
        <v/>
      </c>
      <c r="AF38" s="40"/>
      <c r="AG38" s="40"/>
      <c r="AH38" s="40"/>
      <c r="AI38" s="40"/>
      <c r="AJ38" s="40"/>
      <c r="AK38" s="40"/>
      <c r="AL38" s="6"/>
      <c r="AM38" s="6"/>
      <c r="AN38" s="6"/>
      <c r="AO38" s="6"/>
      <c r="AP38" s="41" t="n">
        <f aca="false">D38</f>
        <v>0</v>
      </c>
      <c r="AQ38" s="41" t="n">
        <f aca="false">E38</f>
        <v>0</v>
      </c>
      <c r="AR38" s="41" t="n">
        <f aca="false">F38</f>
        <v>0</v>
      </c>
      <c r="AS38" s="41" t="n">
        <f aca="false">G38</f>
        <v>0</v>
      </c>
      <c r="AT38" s="41" t="n">
        <f aca="false">H38</f>
        <v>0</v>
      </c>
      <c r="AU38" s="6"/>
      <c r="AV38" s="39" t="s">
        <v>62</v>
      </c>
      <c r="AW38" s="40"/>
      <c r="AX38" s="40"/>
      <c r="AY38" s="26" t="n">
        <f aca="false">IF(T38="=",COUNTIF(D38:H38,"&gt;=0"),0)</f>
        <v>0</v>
      </c>
      <c r="AZ38" s="26" t="n">
        <f aca="false">IF(T38="=",COUNTIF(D38:H38,"&lt;0"),0)</f>
        <v>0</v>
      </c>
      <c r="BA38" s="40"/>
      <c r="BB38" s="40"/>
      <c r="BC38" s="26" t="n">
        <f aca="false">AZ38</f>
        <v>0</v>
      </c>
      <c r="BD38" s="26" t="n">
        <f aca="false">AY38</f>
        <v>0</v>
      </c>
      <c r="BE38" s="40"/>
      <c r="BF38" s="40"/>
      <c r="BG38" s="40"/>
      <c r="BH38" s="40"/>
      <c r="BI38" s="40"/>
      <c r="BJ38" s="40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Z38" s="6"/>
    </row>
    <row r="39" s="42" customFormat="true" ht="24.7" hidden="false" customHeight="true" outlineLevel="0" collapsed="false">
      <c r="A39" s="33" t="s">
        <v>63</v>
      </c>
      <c r="B39" s="23" t="str">
        <f aca="false">IF(B17="","",B17)</f>
        <v/>
      </c>
      <c r="C39" s="23" t="str">
        <f aca="false">IF(B18="","",B18)</f>
        <v/>
      </c>
      <c r="D39" s="33"/>
      <c r="E39" s="34"/>
      <c r="F39" s="34"/>
      <c r="G39" s="9"/>
      <c r="H39" s="35"/>
      <c r="I39" s="34"/>
      <c r="J39" s="36"/>
      <c r="K39" s="36"/>
      <c r="L39" s="36"/>
      <c r="M39" s="36"/>
      <c r="N39" s="36"/>
      <c r="O39" s="9" t="str">
        <f aca="false">IF($U39="FG",0,IF($U39="FD",2,IF($S39="F",IF(COUNTIF($D39:$H39,"&lt;0")=$M$5,IF(AND($B39&lt;&gt;"",$C39&lt;&gt;""),1,0),2),"")))</f>
        <v/>
      </c>
      <c r="P39" s="9" t="str">
        <f aca="false">IF($U39="FG",2,IF($U39="FD",0,IF($S39="F",IF(COUNTIF($D39:$H39,"&lt;0")=$M$5,2,1),"")))</f>
        <v/>
      </c>
      <c r="Q39" s="6"/>
      <c r="R39" s="37" t="n">
        <f aca="false">IF(T39="=",1,0)</f>
        <v>0</v>
      </c>
      <c r="S39" s="31" t="str">
        <f aca="false">IF(OR(B39="",C39=""),"",IF(OR(COUNTIF(D39:H39,"&gt;=0")=$M$5,COUNTIF(D39:H39,"&lt;0")=$M$5,U39="FD",U39="FG"),"F",IF(AND(ISNA(MATCH("wo",D39:H39,0)),ISNA(MATCH("wo-",D39:H39,0))),"","F")))</f>
        <v/>
      </c>
      <c r="T39" s="38" t="str">
        <f aca="false">IF(OR(B39="",C39=""),"",IF(O$44=P$44,"=",""))</f>
        <v/>
      </c>
      <c r="U39" s="31" t="str">
        <f aca="false">IF(ISERROR(MATCH("wo",D39:H39,0)),IF(ISERROR(MATCH("-wo",D39:H39,0)),"","FD"),"FG")</f>
        <v/>
      </c>
      <c r="V39" s="6"/>
      <c r="W39" s="39" t="s">
        <v>52</v>
      </c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26" t="str">
        <f aca="false">IF($T39="=",IF($D39="",0,IF($D39&lt;0,ABS($D39),IF($D39&lt;10,11,$D39+2)))+IF($E39="",0,IF($E39&lt;0,ABS($E39),IF($E39&lt;10,11,$E39+2)))+IF($F39="",0,IF($F39&lt;0,ABS($F39),IF($F39&lt;10,11,$F39+2)))+IF($G39="",0,IF($G39&lt;0,ABS($G39),IF($G39&lt;10,11,$G39+2)))+IF($H39="",0,IF($H39&lt;0,ABS($H39),IF($H39&lt;10,11,$H39+2))),"")</f>
        <v/>
      </c>
      <c r="AI39" s="26" t="str">
        <f aca="false">IF($T39="=",IF($D39="",0,IF($D39&lt;0,IF(ABS($D39)&lt;10,11,ABS($D39)+2),ABS($D39)))+IF($E39="",0,IF($E39&lt;0,IF(ABS($E39)&lt;10,11,ABS($E39)+2),ABS($E39)))+IF($F39="",0,IF($F39&lt;0,IF(ABS($F39)&lt;10,11,ABS($F39)+2),ABS($F39)))+IF($G39="",0,IF($G39&lt;0,IF(ABS($G39)&lt;10,11,ABS($G39)+2),ABS($G39)))+IF($H39="",0,IF($H39&lt;0,IF(ABS($H39)&lt;10,11,ABS($H39)+2),ABS($H39))),"")</f>
        <v/>
      </c>
      <c r="AJ39" s="26" t="str">
        <f aca="false">IF($T39="=",AI39,"")</f>
        <v/>
      </c>
      <c r="AK39" s="26" t="str">
        <f aca="false">IF($T39="=",AH39,"")</f>
        <v/>
      </c>
      <c r="AL39" s="6"/>
      <c r="AM39" s="6"/>
      <c r="AN39" s="6"/>
      <c r="AO39" s="6"/>
      <c r="AP39" s="41" t="n">
        <f aca="false">D39</f>
        <v>0</v>
      </c>
      <c r="AQ39" s="41" t="n">
        <f aca="false">E39</f>
        <v>0</v>
      </c>
      <c r="AR39" s="41" t="n">
        <f aca="false">F39</f>
        <v>0</v>
      </c>
      <c r="AS39" s="41" t="n">
        <f aca="false">G39</f>
        <v>0</v>
      </c>
      <c r="AT39" s="41" t="n">
        <f aca="false">H39</f>
        <v>0</v>
      </c>
      <c r="AU39" s="6"/>
      <c r="AV39" s="39" t="s">
        <v>64</v>
      </c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26" t="n">
        <f aca="false">IF($T39="=",COUNTIF($D39:$H39,"&gt;=0"),0)</f>
        <v>0</v>
      </c>
      <c r="BH39" s="26" t="n">
        <f aca="false">IF($T39="=",COUNTIF($D39:$H39,"&lt;0"),0)</f>
        <v>0</v>
      </c>
      <c r="BI39" s="26" t="n">
        <f aca="false">BH39</f>
        <v>0</v>
      </c>
      <c r="BJ39" s="26" t="n">
        <f aca="false">BG39</f>
        <v>0</v>
      </c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</row>
    <row r="40" customFormat="false" ht="24.7" hidden="false" customHeight="true" outlineLevel="0" collapsed="false">
      <c r="A40" s="33" t="s">
        <v>65</v>
      </c>
      <c r="B40" s="23" t="str">
        <f aca="false">IF(B12="","",B12)</f>
        <v/>
      </c>
      <c r="C40" s="23" t="str">
        <f aca="false">IF(B13=""," ",B13)</f>
        <v> </v>
      </c>
      <c r="D40" s="33"/>
      <c r="E40" s="34"/>
      <c r="F40" s="34"/>
      <c r="G40" s="9"/>
      <c r="H40" s="35"/>
      <c r="I40" s="34"/>
      <c r="J40" s="9" t="str">
        <f aca="false">IF($U40="FG",0,IF($U40="FD",2,IF($S40="F",IF(COUNTIF($D40:$H40,"&lt;0")=$M$5,IF(AND($B40&lt;&gt;"",$C40&lt;&gt;""),1,0),2),"")))</f>
        <v/>
      </c>
      <c r="K40" s="9" t="str">
        <f aca="false">IF($U40="FG",2,IF($U40="FD",0,IF($S40="F",IF(COUNTIF($D40:$H40,"&lt;0")=$M$5,2,1),"")))</f>
        <v/>
      </c>
      <c r="L40" s="36"/>
      <c r="M40" s="36"/>
      <c r="N40" s="36"/>
      <c r="O40" s="36"/>
      <c r="P40" s="36"/>
      <c r="Q40" s="6"/>
      <c r="R40" s="37" t="n">
        <f aca="false">IF(T40="=",1,0)</f>
        <v>0</v>
      </c>
      <c r="S40" s="31" t="str">
        <f aca="false">IF(OR(B40="",C40=""),"",IF(OR(COUNTIF(D40:H40,"&gt;=0")=$M$5,COUNTIF(D40:H40,"&lt;0")=$M$5,U40="FD",U40="FG"),"F",IF(AND(ISNA(MATCH("wo",D40:H40,0)),ISNA(MATCH("wo-",D40:H40,0))),"","F")))</f>
        <v/>
      </c>
      <c r="T40" s="38" t="str">
        <f aca="false">IF(OR(B40="",C40=""),"",IF(J44=K44,"=",""))</f>
        <v/>
      </c>
      <c r="U40" s="31" t="str">
        <f aca="false">IF(ISERROR(MATCH("wo",D40:H40,0)),IF(ISERROR(MATCH("-wo",D40:H40,0)),"","FD"),"FG")</f>
        <v/>
      </c>
      <c r="V40" s="6"/>
      <c r="W40" s="39" t="s">
        <v>66</v>
      </c>
      <c r="X40" s="26" t="str">
        <f aca="false">IF($T40="=",IF($D40="",0,IF($D40&lt;0,ABS($D40),IF($D40&lt;10,11,$D40+2)))+IF($E40="",0,IF($E40&lt;0,ABS($E40),IF($E40&lt;10,11,$E40+2)))+IF($F40="",0,IF($F40&lt;0,ABS($F40),IF($F40&lt;10,11,$F40+2)))+IF($G40="",0,IF($G40&lt;0,ABS($G40),IF($G40&lt;10,11,$G40+2)))+IF($H40="",0,IF($H40&lt;0,ABS($H40),IF($H40&lt;10,11,$H40+2))),"")</f>
        <v/>
      </c>
      <c r="Y40" s="26" t="str">
        <f aca="false">IF($T40="=",IF($D40="",0,IF($D40&lt;0,IF(ABS($D40)&lt;10,11,ABS($D40)+2),ABS($D40)))+IF($E40="",0,IF($E40&lt;0,IF(ABS($E40)&lt;10,11,ABS($E40)+2),ABS($E40)))+IF($F40="",0,IF($F40&lt;0,IF(ABS($F40)&lt;10,11,ABS($F40)+2),ABS($F40)))+IF($G40="",0,IF($G40&lt;0,IF(ABS($G40)&lt;10,11,ABS($G40)+2),ABS($G40)))+IF($H40="",0,IF($H40&lt;0,IF(ABS($H40)&lt;10,11,ABS($H40)+2),ABS($H40))),"")</f>
        <v/>
      </c>
      <c r="Z40" s="26" t="str">
        <f aca="false">IF($T40="=",Y40,"")</f>
        <v/>
      </c>
      <c r="AA40" s="26" t="str">
        <f aca="false">IF($T40="=",X40,"")</f>
        <v/>
      </c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6"/>
      <c r="AM40" s="6"/>
      <c r="AN40" s="6"/>
      <c r="AO40" s="6"/>
      <c r="AP40" s="41" t="n">
        <f aca="false">D40</f>
        <v>0</v>
      </c>
      <c r="AQ40" s="41" t="n">
        <f aca="false">E40</f>
        <v>0</v>
      </c>
      <c r="AR40" s="41" t="n">
        <f aca="false">F40</f>
        <v>0</v>
      </c>
      <c r="AS40" s="41" t="n">
        <f aca="false">G40</f>
        <v>0</v>
      </c>
      <c r="AT40" s="41" t="n">
        <f aca="false">H40</f>
        <v>0</v>
      </c>
      <c r="AU40" s="6"/>
      <c r="AV40" s="39" t="s">
        <v>66</v>
      </c>
      <c r="AW40" s="26" t="n">
        <f aca="false">IF(T40="=",COUNTIF(D40:H40,"&gt;=0"),0)</f>
        <v>0</v>
      </c>
      <c r="AX40" s="26" t="n">
        <f aca="false">IF(T40="=",COUNTIF(D40:H40,"&lt;0"),0)</f>
        <v>0</v>
      </c>
      <c r="AY40" s="26" t="n">
        <f aca="false">AX40</f>
        <v>0</v>
      </c>
      <c r="AZ40" s="26" t="n">
        <f aca="false">AW40</f>
        <v>0</v>
      </c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Z40" s="6"/>
    </row>
    <row r="41" s="42" customFormat="true" ht="24.7" hidden="false" customHeight="true" outlineLevel="0" collapsed="false">
      <c r="A41" s="33" t="s">
        <v>67</v>
      </c>
      <c r="B41" s="23" t="str">
        <f aca="false">IF(B15="","",B15)</f>
        <v/>
      </c>
      <c r="C41" s="23" t="str">
        <f aca="false">IF(B18="","",B18)</f>
        <v/>
      </c>
      <c r="D41" s="33"/>
      <c r="E41" s="34"/>
      <c r="F41" s="34"/>
      <c r="G41" s="9"/>
      <c r="H41" s="35"/>
      <c r="I41" s="34"/>
      <c r="J41" s="36"/>
      <c r="K41" s="36"/>
      <c r="L41" s="36"/>
      <c r="M41" s="36"/>
      <c r="N41" s="36"/>
      <c r="O41" s="9" t="str">
        <f aca="false">IF($U41="FG",0,IF($U41="FD",2,IF($S41="F",IF(COUNTIF($D41:$H41,"&lt;0")=$M$5,IF(AND($B41&lt;&gt;"",$C41&lt;&gt;""),1,0),2),"")))</f>
        <v/>
      </c>
      <c r="P41" s="9" t="str">
        <f aca="false">IF($U41="FG",2,IF($U41="FD",0,IF($S41="F",IF(COUNTIF($D41:$H41,"&lt;0")=$M$5,2,1),"")))</f>
        <v/>
      </c>
      <c r="Q41" s="6"/>
      <c r="R41" s="37" t="n">
        <f aca="false">IF(T41="=",1,0)</f>
        <v>0</v>
      </c>
      <c r="S41" s="31" t="str">
        <f aca="false">IF(OR(B41="",C41=""),"",IF(OR(COUNTIF(D41:H41,"&gt;=0")=$M$5,COUNTIF(D41:H41,"&lt;0")=$M$5,U41="FD",U41="FG"),"F",IF(AND(ISNA(MATCH("wo",D41:H41,0)),ISNA(MATCH("wo-",D41:H41,0))),"","F")))</f>
        <v/>
      </c>
      <c r="T41" s="38" t="str">
        <f aca="false">IF(OR(B41="",C41=""),"",IF(O$44=P$44,"=",""))</f>
        <v/>
      </c>
      <c r="U41" s="31" t="str">
        <f aca="false">IF(ISERROR(MATCH("wo",D41:H41,0)),IF(ISERROR(MATCH("-wo",D41:H41,0)),"","FD"),"FG")</f>
        <v/>
      </c>
      <c r="V41" s="6"/>
      <c r="W41" s="39" t="s">
        <v>68</v>
      </c>
      <c r="X41" s="40"/>
      <c r="Y41" s="40"/>
      <c r="Z41" s="40"/>
      <c r="AA41" s="40"/>
      <c r="AB41" s="40"/>
      <c r="AC41" s="40"/>
      <c r="AD41" s="26" t="str">
        <f aca="false">IF($T41="=",IF($D41="",0,IF($D41&lt;0,ABS($D41),IF($D41&lt;10,11,$D41+2)))+IF($E41="",0,IF($E41&lt;0,ABS($E41),IF($E41&lt;10,11,$E41+2)))+IF($F41="",0,IF($F41&lt;0,ABS($F41),IF($F41&lt;10,11,$F41+2)))+IF($G41="",0,IF($G41&lt;0,ABS($G41),IF($G41&lt;10,11,$G41+2)))+IF($H41="",0,IF($H41&lt;0,ABS($H41),IF($H41&lt;10,11,$H41+2))),"")</f>
        <v/>
      </c>
      <c r="AE41" s="26" t="str">
        <f aca="false">IF($T41="=",IF($D41="",0,IF($D41&lt;0,IF(ABS($D41)&lt;10,11,ABS($D41)+2),ABS($D41)))+IF($E41="",0,IF($E41&lt;0,IF(ABS($E41)&lt;10,11,ABS($E41)+2),ABS($E41)))+IF($F41="",0,IF($F41&lt;0,IF(ABS($F41)&lt;10,11,ABS($F41)+2),ABS($F41)))+IF($G41="",0,IF($G41&lt;0,IF(ABS($G41)&lt;10,11,ABS($G41)+2),ABS($G41)))+IF($H41="",0,IF($H41&lt;0,IF(ABS($H41)&lt;10,11,ABS($H41)+2),ABS($H41))),"")</f>
        <v/>
      </c>
      <c r="AF41" s="40"/>
      <c r="AG41" s="40"/>
      <c r="AH41" s="40"/>
      <c r="AI41" s="40"/>
      <c r="AJ41" s="26" t="str">
        <f aca="false">IF($T41="=",AE41,"")</f>
        <v/>
      </c>
      <c r="AK41" s="26" t="str">
        <f aca="false">IF($T41="=",AD41,"")</f>
        <v/>
      </c>
      <c r="AL41" s="6"/>
      <c r="AM41" s="6"/>
      <c r="AN41" s="6"/>
      <c r="AO41" s="6"/>
      <c r="AP41" s="41" t="n">
        <f aca="false">D41</f>
        <v>0</v>
      </c>
      <c r="AQ41" s="41" t="n">
        <f aca="false">E41</f>
        <v>0</v>
      </c>
      <c r="AR41" s="41" t="n">
        <f aca="false">F41</f>
        <v>0</v>
      </c>
      <c r="AS41" s="41" t="n">
        <f aca="false">G41</f>
        <v>0</v>
      </c>
      <c r="AT41" s="41" t="n">
        <f aca="false">H41</f>
        <v>0</v>
      </c>
      <c r="AU41" s="6"/>
      <c r="AV41" s="39" t="s">
        <v>68</v>
      </c>
      <c r="AW41" s="40"/>
      <c r="AX41" s="40"/>
      <c r="AY41" s="40"/>
      <c r="AZ41" s="40"/>
      <c r="BA41" s="40"/>
      <c r="BB41" s="40"/>
      <c r="BC41" s="26" t="n">
        <f aca="false">IF($T41="=",COUNTIF($D41:$H41,"&gt;=0"),0)</f>
        <v>0</v>
      </c>
      <c r="BD41" s="26" t="n">
        <f aca="false">IF($T41="=",COUNTIF($D41:$H41,"&lt;0"),0)</f>
        <v>0</v>
      </c>
      <c r="BE41" s="40"/>
      <c r="BF41" s="40"/>
      <c r="BG41" s="40"/>
      <c r="BH41" s="40"/>
      <c r="BI41" s="26" t="n">
        <f aca="false">BD41</f>
        <v>0</v>
      </c>
      <c r="BJ41" s="26" t="n">
        <f aca="false">BC41</f>
        <v>0</v>
      </c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</row>
    <row r="42" customFormat="false" ht="24.7" hidden="false" customHeight="true" outlineLevel="0" collapsed="false">
      <c r="A42" s="33" t="s">
        <v>69</v>
      </c>
      <c r="B42" s="23" t="str">
        <f aca="false">IF(B16="","",B16)</f>
        <v/>
      </c>
      <c r="C42" s="23" t="str">
        <f aca="false">IF(B17="","",B17)</f>
        <v/>
      </c>
      <c r="D42" s="33"/>
      <c r="E42" s="34"/>
      <c r="F42" s="34"/>
      <c r="G42" s="9"/>
      <c r="H42" s="35"/>
      <c r="I42" s="34"/>
      <c r="J42" s="36"/>
      <c r="K42" s="36"/>
      <c r="L42" s="36"/>
      <c r="M42" s="36"/>
      <c r="N42" s="9" t="str">
        <f aca="false">IF($U42="FG",0,IF($U42="FD",2,IF($S42="F",IF(COUNTIF($D42:$H42,"&lt;0")=$M$5,IF(AND($B42&lt;&gt;"",$C42&lt;&gt;""),1,0),2),"")))</f>
        <v/>
      </c>
      <c r="O42" s="9" t="str">
        <f aca="false">IF($U42="FG",2,IF($U42="FD",0,IF($S42="F",IF(COUNTIF($D42:$H42,"&lt;0")=$M$5,2,1),"")))</f>
        <v/>
      </c>
      <c r="P42" s="36"/>
      <c r="Q42" s="6"/>
      <c r="R42" s="37" t="n">
        <f aca="false">IF(T42="=",1,0)</f>
        <v>0</v>
      </c>
      <c r="S42" s="31" t="str">
        <f aca="false">IF(OR(B42="",C42=""),"",IF(OR(COUNTIF(D42:H42,"&gt;=0")=$M$5,COUNTIF(D42:H42,"&lt;0")=$M$5,U42="FD",U42="FG"),"F",IF(AND(ISNA(MATCH("wo",D42:H42,0)),ISNA(MATCH("wo-",D42:H42,0))),"","F")))</f>
        <v/>
      </c>
      <c r="T42" s="38" t="str">
        <f aca="false">IF(OR(B42="",C42=""),"",IF(N44=O44,"=",""))</f>
        <v/>
      </c>
      <c r="U42" s="31" t="str">
        <f aca="false">IF(ISERROR(MATCH("wo",D42:H42,0)),IF(ISERROR(MATCH("-wo",D42:H42,0)),"","FD"),"FG")</f>
        <v/>
      </c>
      <c r="V42" s="6"/>
      <c r="W42" s="39" t="s">
        <v>70</v>
      </c>
      <c r="X42" s="40"/>
      <c r="Y42" s="40"/>
      <c r="Z42" s="40"/>
      <c r="AA42" s="40"/>
      <c r="AB42" s="40"/>
      <c r="AC42" s="40"/>
      <c r="AD42" s="40"/>
      <c r="AE42" s="40"/>
      <c r="AF42" s="26" t="str">
        <f aca="false">IF($T42="=",IF($D42="",0,IF($D42&lt;0,ABS($D42),IF($D42&lt;10,11,$D42+2)))+IF($E42="",0,IF($E42&lt;0,ABS($E42),IF($E42&lt;10,11,$E42+2)))+IF($F42="",0,IF($F42&lt;0,ABS($F42),IF($F42&lt;10,11,$F42+2)))+IF($G42="",0,IF($G42&lt;0,ABS($G42),IF($G42&lt;10,11,$G42+2)))+IF($H42="",0,IF($H42&lt;0,ABS($H42),IF($H42&lt;10,11,$H42+2))),"")</f>
        <v/>
      </c>
      <c r="AG42" s="26" t="str">
        <f aca="false">IF($T42="=",IF($D42="",0,IF($D42&lt;0,IF(ABS($D42)&lt;10,11,ABS($D42)+2),ABS($D42)))+IF($E42="",0,IF($E42&lt;0,IF(ABS($E42)&lt;10,11,ABS($E42)+2),ABS($E42)))+IF($F42="",0,IF($F42&lt;0,IF(ABS($F42)&lt;10,11,ABS($F42)+2),ABS($F42)))+IF($G42="",0,IF($G42&lt;0,IF(ABS($G42)&lt;10,11,ABS($G42)+2),ABS($G42)))+IF($H42="",0,IF($H42&lt;0,IF(ABS($H42)&lt;10,11,ABS($H42)+2),ABS($H42))),"")</f>
        <v/>
      </c>
      <c r="AH42" s="26" t="str">
        <f aca="false">IF($T42="=",AG42,"")</f>
        <v/>
      </c>
      <c r="AI42" s="26" t="str">
        <f aca="false">IF($T42="=",AE42,"")</f>
        <v/>
      </c>
      <c r="AJ42" s="40"/>
      <c r="AK42" s="40"/>
      <c r="AL42" s="6"/>
      <c r="AM42" s="6"/>
      <c r="AN42" s="6"/>
      <c r="AO42" s="6"/>
      <c r="AP42" s="41" t="n">
        <f aca="false">D42</f>
        <v>0</v>
      </c>
      <c r="AQ42" s="41" t="n">
        <f aca="false">E42</f>
        <v>0</v>
      </c>
      <c r="AR42" s="41" t="n">
        <f aca="false">F42</f>
        <v>0</v>
      </c>
      <c r="AS42" s="41" t="n">
        <f aca="false">G42</f>
        <v>0</v>
      </c>
      <c r="AT42" s="41" t="n">
        <f aca="false">H42</f>
        <v>0</v>
      </c>
      <c r="AU42" s="6"/>
      <c r="AV42" s="39" t="s">
        <v>70</v>
      </c>
      <c r="AW42" s="40"/>
      <c r="AX42" s="40"/>
      <c r="AY42" s="40"/>
      <c r="AZ42" s="40"/>
      <c r="BA42" s="40"/>
      <c r="BB42" s="40"/>
      <c r="BC42" s="40"/>
      <c r="BD42" s="40"/>
      <c r="BE42" s="26" t="n">
        <f aca="false">IF(T42="=",COUNTIF(D42:H42,"&gt;=0"),0)</f>
        <v>0</v>
      </c>
      <c r="BF42" s="26" t="n">
        <f aca="false">IF(T42="=",COUNTIF(D42:H42,"&lt;0"),0)</f>
        <v>0</v>
      </c>
      <c r="BG42" s="26" t="n">
        <f aca="false">BF42</f>
        <v>0</v>
      </c>
      <c r="BH42" s="26" t="n">
        <f aca="false">BE42</f>
        <v>0</v>
      </c>
      <c r="BI42" s="40"/>
      <c r="BJ42" s="40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Z42" s="6"/>
    </row>
    <row r="43" s="2" customFormat="true" ht="20.1" hidden="false" customHeight="true" outlineLevel="0" collapsed="false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37"/>
      <c r="S43" s="31" t="n">
        <f aca="false">COUNTIF(S22:S42,"F")</f>
        <v>0</v>
      </c>
      <c r="T43" s="31" t="n">
        <f aca="false">SUM(R22:R42)</f>
        <v>0</v>
      </c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</row>
    <row r="44" customFormat="false" ht="20.1" hidden="false" customHeight="true" outlineLevel="0" collapsed="false">
      <c r="A44" s="6"/>
      <c r="B44" s="6"/>
      <c r="C44" s="6"/>
      <c r="D44" s="44" t="s">
        <v>71</v>
      </c>
      <c r="E44" s="44"/>
      <c r="F44" s="44"/>
      <c r="G44" s="44"/>
      <c r="H44" s="44"/>
      <c r="I44" s="45"/>
      <c r="J44" s="46" t="n">
        <f aca="false">SUM(J22:J42)</f>
        <v>0</v>
      </c>
      <c r="K44" s="46" t="n">
        <f aca="false">SUM(K22:K42)</f>
        <v>0</v>
      </c>
      <c r="L44" s="46" t="n">
        <f aca="false">SUM(L22:L42)</f>
        <v>0</v>
      </c>
      <c r="M44" s="46" t="n">
        <f aca="false">SUM(M22:M42)</f>
        <v>0</v>
      </c>
      <c r="N44" s="46" t="n">
        <f aca="false">SUM(N22:N42)</f>
        <v>0</v>
      </c>
      <c r="O44" s="46" t="n">
        <f aca="false">SUM(O22:O42)</f>
        <v>0</v>
      </c>
      <c r="P44" s="46" t="n">
        <f aca="false">SUM(P22:P42)</f>
        <v>0</v>
      </c>
      <c r="Q44" s="6"/>
      <c r="R44" s="37"/>
      <c r="S44" s="16"/>
      <c r="T44" s="6"/>
      <c r="U44" s="6"/>
      <c r="V44" s="6"/>
      <c r="W44" s="6"/>
      <c r="X44" s="47" t="n">
        <f aca="false">SUM(X22:X42)</f>
        <v>0</v>
      </c>
      <c r="Y44" s="47" t="n">
        <f aca="false">SUM(Y22:Y42)</f>
        <v>0</v>
      </c>
      <c r="Z44" s="47" t="n">
        <f aca="false">SUM(Z22:Z42)</f>
        <v>0</v>
      </c>
      <c r="AA44" s="47" t="n">
        <f aca="false">SUM(AA22:AA42)</f>
        <v>0</v>
      </c>
      <c r="AB44" s="47" t="n">
        <f aca="false">SUM(AB22:AB42)</f>
        <v>0</v>
      </c>
      <c r="AC44" s="47" t="n">
        <f aca="false">SUM(AC22:AC42)</f>
        <v>0</v>
      </c>
      <c r="AD44" s="47" t="n">
        <f aca="false">SUM(AD22:AD42)</f>
        <v>0</v>
      </c>
      <c r="AE44" s="47" t="n">
        <f aca="false">SUM(AE22:AE42)</f>
        <v>0</v>
      </c>
      <c r="AF44" s="47" t="n">
        <f aca="false">SUM(AF22:AF42)</f>
        <v>0</v>
      </c>
      <c r="AG44" s="47" t="n">
        <f aca="false">SUM(AG22:AG42)</f>
        <v>0</v>
      </c>
      <c r="AH44" s="47" t="n">
        <f aca="false">SUM(AH22:AH42)</f>
        <v>0</v>
      </c>
      <c r="AI44" s="47" t="n">
        <f aca="false">SUM(AI22:AI42)</f>
        <v>0</v>
      </c>
      <c r="AJ44" s="47" t="n">
        <f aca="false">SUM(AJ22:AJ42)</f>
        <v>0</v>
      </c>
      <c r="AK44" s="47" t="n">
        <f aca="false">SUM(AK22:AK42)</f>
        <v>0</v>
      </c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47" t="n">
        <f aca="false">SUM(AW22:AW42)</f>
        <v>0</v>
      </c>
      <c r="AX44" s="47" t="n">
        <f aca="false">SUM(AX22:AX42)</f>
        <v>0</v>
      </c>
      <c r="AY44" s="47" t="n">
        <f aca="false">SUM(AY22:AY42)</f>
        <v>0</v>
      </c>
      <c r="AZ44" s="47" t="n">
        <f aca="false">SUM(AZ22:AZ42)</f>
        <v>0</v>
      </c>
      <c r="BA44" s="47" t="n">
        <f aca="false">SUM(BA22:BA42)</f>
        <v>0</v>
      </c>
      <c r="BB44" s="47" t="n">
        <f aca="false">SUM(BB22:BB42)</f>
        <v>0</v>
      </c>
      <c r="BC44" s="47" t="n">
        <f aca="false">SUM(BC22:BC42)</f>
        <v>0</v>
      </c>
      <c r="BD44" s="47" t="n">
        <f aca="false">SUM(BD22:BD42)</f>
        <v>0</v>
      </c>
      <c r="BE44" s="47" t="n">
        <f aca="false">SUM(BE22:BE42)</f>
        <v>0</v>
      </c>
      <c r="BF44" s="47" t="n">
        <f aca="false">SUM(BF22:BF42)</f>
        <v>0</v>
      </c>
      <c r="BG44" s="47" t="n">
        <f aca="false">SUM(BG22:BG42)</f>
        <v>0</v>
      </c>
      <c r="BH44" s="47" t="n">
        <f aca="false">SUM(BH22:BH42)</f>
        <v>0</v>
      </c>
      <c r="BI44" s="47" t="n">
        <f aca="false">SUM(BI22:BI42)</f>
        <v>0</v>
      </c>
      <c r="BJ44" s="47" t="n">
        <f aca="false">SUM(BJ22:BJ42)</f>
        <v>0</v>
      </c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Z44" s="6"/>
    </row>
    <row r="45" customFormat="false" ht="20.1" hidden="false" customHeight="true" outlineLevel="0" collapsed="false">
      <c r="A45" s="6"/>
      <c r="B45" s="18" t="s">
        <v>72</v>
      </c>
      <c r="C45" s="6"/>
      <c r="D45" s="48" t="s">
        <v>73</v>
      </c>
      <c r="E45" s="48"/>
      <c r="F45" s="48"/>
      <c r="G45" s="48"/>
      <c r="H45" s="48"/>
      <c r="I45" s="22"/>
      <c r="J45" s="9" t="str">
        <f aca="false">IF($AF$48&lt;&gt;"ok","",$AI49)</f>
        <v/>
      </c>
      <c r="K45" s="9" t="str">
        <f aca="false">IF($AF$48&lt;&gt;"ok","",$AI50)</f>
        <v/>
      </c>
      <c r="L45" s="9" t="str">
        <f aca="false">IF($AF$48&lt;&gt;"ok","",$AI51)</f>
        <v/>
      </c>
      <c r="M45" s="9" t="str">
        <f aca="false">IF($AF$48&lt;&gt;"ok","",$AI52)</f>
        <v/>
      </c>
      <c r="N45" s="9" t="str">
        <f aca="false">IF($AF$48&lt;&gt;"ok","",$AI53)</f>
        <v/>
      </c>
      <c r="O45" s="9" t="str">
        <f aca="false">IF($AF$48&lt;&gt;"ok","",$AI54)</f>
        <v/>
      </c>
      <c r="P45" s="9" t="str">
        <f aca="false">IF($AF$48&lt;&gt;"ok","",$AI55)</f>
        <v/>
      </c>
      <c r="Q45" s="6"/>
      <c r="R45" s="16"/>
      <c r="S45" s="6"/>
      <c r="T45" s="6"/>
      <c r="U45" s="6"/>
      <c r="V45" s="6"/>
      <c r="W45" s="6"/>
      <c r="X45" s="49" t="str">
        <f aca="false">IF((X44+Y44)&lt;&gt;0,X44/Y44,"")</f>
        <v/>
      </c>
      <c r="Y45" s="49" t="str">
        <f aca="false">IF((Y44+Z44)&lt;&gt;0,Y44/Z44,"")</f>
        <v/>
      </c>
      <c r="Z45" s="49" t="str">
        <f aca="false">IF((Z44+AA44)&lt;&gt;0,Z44/AA44,"")</f>
        <v/>
      </c>
      <c r="AA45" s="49" t="str">
        <f aca="false">IF((AA44+AB44)&lt;&gt;0,AA44/AB44,"")</f>
        <v/>
      </c>
      <c r="AB45" s="49" t="str">
        <f aca="false">IF((AB44+AC44)&lt;&gt;0,AB44/AC44,"")</f>
        <v/>
      </c>
      <c r="AC45" s="49"/>
      <c r="AD45" s="49" t="str">
        <f aca="false">IF((AD44+AE44)&lt;&gt;0,AD44/AE44,"")</f>
        <v/>
      </c>
      <c r="AE45" s="49"/>
      <c r="AF45" s="49" t="str">
        <f aca="false">IF((AF44+AG44)&lt;&gt;0,AF44/AG44,"")</f>
        <v/>
      </c>
      <c r="AG45" s="49"/>
      <c r="AH45" s="49" t="str">
        <f aca="false">IF((AH44+AI44)&lt;&gt;0,AH44/AI44,"")</f>
        <v/>
      </c>
      <c r="AI45" s="49"/>
      <c r="AJ45" s="49" t="str">
        <f aca="false">IF((AJ44+AK44)&lt;&gt;0,AJ44/AK44,"")</f>
        <v/>
      </c>
      <c r="AK45" s="49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50" t="str">
        <f aca="false">IF((AW44+AX44)&lt;&gt;0,IF(AX44=0,AW44,AW44/AX44),"")</f>
        <v/>
      </c>
      <c r="AX45" s="50"/>
      <c r="AY45" s="50" t="str">
        <f aca="false">IF((AY44+AZ44)&lt;&gt;0,IF(AZ44=0,AY44,AY44/AZ44),"")</f>
        <v/>
      </c>
      <c r="AZ45" s="50" t="str">
        <f aca="false">IF((AZ44+BA44)&lt;&gt;0,IF(BA44=0,AZ44,AZ44/BA44),"")</f>
        <v/>
      </c>
      <c r="BA45" s="50" t="str">
        <f aca="false">IF((BA44+BB44)&lt;&gt;0,IF(BB44=0,BA44,BA44/BB44),"")</f>
        <v/>
      </c>
      <c r="BB45" s="50" t="str">
        <f aca="false">IF((BB44+BC44)&lt;&gt;0,IF(BC44=0,BB44,BB44/BC44),"")</f>
        <v/>
      </c>
      <c r="BC45" s="50" t="str">
        <f aca="false">IF((BC44+BD44)&lt;&gt;0,IF(BD44=0,BC44,BC44/BD44),"")</f>
        <v/>
      </c>
      <c r="BD45" s="50" t="str">
        <f aca="false">IF((BD44+BE44)&lt;&gt;0,IF(BE44=0,BD44,BD44/BE44),"")</f>
        <v/>
      </c>
      <c r="BE45" s="50" t="str">
        <f aca="false">IF((BE44+BF44)&lt;&gt;0,IF(BF44=0,BE44,BE44/BF44),"")</f>
        <v/>
      </c>
      <c r="BF45" s="50" t="str">
        <f aca="false">IF((BF44+BG44)&lt;&gt;0,IF(BG44=0,BF44,BF44/BG44),"")</f>
        <v/>
      </c>
      <c r="BG45" s="50" t="str">
        <f aca="false">IF((BG44+BH44)&lt;&gt;0,IF(BH44=0,BG44,BG44/BH44),"")</f>
        <v/>
      </c>
      <c r="BH45" s="50" t="str">
        <f aca="false">IF((BH44+BI44)&lt;&gt;0,IF(BI44=0,BH44,BH44/BI44),"")</f>
        <v/>
      </c>
      <c r="BI45" s="50" t="str">
        <f aca="false">IF((BI44+BJ44)&lt;&gt;0,IF(BJ44=0,BI44,BI44/BJ44),"")</f>
        <v/>
      </c>
      <c r="BJ45" s="50" t="str">
        <f aca="false">IF((BJ44+BK44)&lt;&gt;0,IF(BK44=0,BJ44,BJ44/BK44),"")</f>
        <v/>
      </c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Z45" s="6"/>
    </row>
    <row r="46" customFormat="false" ht="20.1" hidden="false" customHeight="true" outlineLevel="0" collapsed="false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51" t="n">
        <f aca="false">7-COUNTIF(B22:B42,"=0")-COUNTIF(B22:B42,"")</f>
        <v>-14</v>
      </c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Z46" s="6"/>
    </row>
    <row r="47" customFormat="false" ht="20.1" hidden="false" customHeight="true" outlineLevel="0" collapsed="false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53" t="s">
        <v>74</v>
      </c>
      <c r="Y47" s="53"/>
      <c r="Z47" s="53"/>
      <c r="AA47" s="53"/>
      <c r="AB47" s="54" t="s">
        <v>75</v>
      </c>
      <c r="AC47" s="54"/>
      <c r="AD47" s="54"/>
      <c r="AE47" s="54"/>
      <c r="AF47" s="51" t="n">
        <f aca="false">IF(AF46=8,28,IF(AF46=7,21,IF(AF46=6,15,IF(AF46=4,6,IF(AF46=3,3,IF(AF46=2,1,0))))))</f>
        <v>0</v>
      </c>
      <c r="AG47" s="55" t="s">
        <v>76</v>
      </c>
      <c r="AH47" s="55"/>
      <c r="AI47" s="55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Z47" s="6"/>
    </row>
    <row r="48" customFormat="false" ht="29.15" hidden="false" customHeight="true" outlineLevel="0" collapsed="false">
      <c r="A48" s="6"/>
      <c r="B48" s="29" t="s">
        <v>77</v>
      </c>
      <c r="C48" s="56"/>
      <c r="D48" s="57" t="str">
        <f aca="false">IF($S$43=$R$14,IF($T$43=0,"","Coef"&amp;CHAR(10)&amp;"Manches"),"")</f>
        <v/>
      </c>
      <c r="E48" s="57"/>
      <c r="F48" s="57"/>
      <c r="G48" s="57" t="str">
        <f aca="false">IF($S$43=$R$14,IF($T$43=0,"","Coef"&amp;CHAR(10)&amp;"Points"),"")</f>
        <v/>
      </c>
      <c r="H48" s="57"/>
      <c r="I48" s="57"/>
      <c r="J48" s="57" t="str">
        <f aca="false">IF($S$43=$R$14,IF($T$43=0,"","Joueurs"),"")</f>
        <v/>
      </c>
      <c r="K48" s="57"/>
      <c r="L48" s="57"/>
      <c r="M48" s="6"/>
      <c r="N48" s="6"/>
      <c r="O48" s="6"/>
      <c r="P48" s="6"/>
      <c r="Q48" s="6"/>
      <c r="R48" s="6"/>
      <c r="S48" s="58"/>
      <c r="T48" s="6"/>
      <c r="U48" s="6"/>
      <c r="V48" s="6"/>
      <c r="W48" s="6"/>
      <c r="X48" s="53"/>
      <c r="Y48" s="53"/>
      <c r="Z48" s="53"/>
      <c r="AA48" s="53"/>
      <c r="AB48" s="54"/>
      <c r="AC48" s="54"/>
      <c r="AD48" s="54"/>
      <c r="AE48" s="54"/>
      <c r="AF48" s="51" t="str">
        <f aca="false">IF(AND(COUNTIF(S22:S42,"F")=AF47,AF47&gt;0),"ok","")</f>
        <v/>
      </c>
      <c r="AG48" s="55"/>
      <c r="AH48" s="55"/>
      <c r="AI48" s="55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Z48" s="6"/>
    </row>
    <row r="49" customFormat="false" ht="19.9" hidden="false" customHeight="true" outlineLevel="0" collapsed="false">
      <c r="A49" s="59" t="s">
        <v>78</v>
      </c>
      <c r="B49" s="23" t="e">
        <f aca="false">INDEX($AJ$49:$AJ$55,MATCH(1,$AI$49:$AI$55,0))</f>
        <v>#N/A</v>
      </c>
      <c r="C49" s="60" t="str">
        <f aca="false">_xlfn.IFNA(INDEX($AO$49:$AO$55,MATCH(1,$AI$49:$AI$55,0)),"")</f>
        <v/>
      </c>
      <c r="D49" s="61" t="str">
        <f aca="false">IF($S$43=$R$14,IF($T$43=0,"",AB49),"")</f>
        <v/>
      </c>
      <c r="E49" s="61"/>
      <c r="F49" s="61"/>
      <c r="G49" s="61" t="str">
        <f aca="false">IF($S$43=$R$14,IF($T$43=0,"",X49),"")</f>
        <v/>
      </c>
      <c r="H49" s="61"/>
      <c r="I49" s="61"/>
      <c r="J49" s="57" t="str">
        <f aca="false">IF($S$43=$R$14,IF($T$43=0,"",1),"")</f>
        <v/>
      </c>
      <c r="K49" s="57"/>
      <c r="L49" s="57"/>
      <c r="M49" s="6"/>
      <c r="N49" s="6"/>
      <c r="O49" s="6"/>
      <c r="P49" s="6"/>
      <c r="Q49" s="6"/>
      <c r="R49" s="6"/>
      <c r="S49" s="62"/>
      <c r="T49" s="6"/>
      <c r="U49" s="6"/>
      <c r="V49" s="6"/>
      <c r="W49" s="6"/>
      <c r="X49" s="63" t="n">
        <f aca="false">IF(X45&lt;&gt;"",X45,0)</f>
        <v>0</v>
      </c>
      <c r="Y49" s="63"/>
      <c r="Z49" s="63" t="n">
        <f aca="false">IF(X49&lt;&gt;"",RANK(X49,$X$49:$X$55,0),"")</f>
        <v>1</v>
      </c>
      <c r="AA49" s="63"/>
      <c r="AB49" s="63" t="n">
        <f aca="false">IF(AW45&lt;&gt;"",AW45,0)</f>
        <v>0</v>
      </c>
      <c r="AC49" s="63"/>
      <c r="AD49" s="63" t="n">
        <f aca="false">IF(AB49&lt;&gt;"",RANK(AB49,$AB$49:$AB$55,0),"")</f>
        <v>1</v>
      </c>
      <c r="AE49" s="63"/>
      <c r="AF49" s="63" t="s">
        <v>15</v>
      </c>
      <c r="AG49" s="63" t="n">
        <f aca="false">$J$44+($AB$49/10)+($X$49/100)</f>
        <v>0</v>
      </c>
      <c r="AH49" s="63"/>
      <c r="AI49" s="63" t="str">
        <f aca="false">IF(AG49&lt;&gt;0,RANK(AG49,$AG$49:$AG$55,0),"")</f>
        <v/>
      </c>
      <c r="AJ49" s="47" t="n">
        <f aca="false">B12</f>
        <v>0</v>
      </c>
      <c r="AK49" s="47"/>
      <c r="AL49" s="47"/>
      <c r="AM49" s="47"/>
      <c r="AN49" s="47"/>
      <c r="AO49" s="64" t="n">
        <f aca="false">A12</f>
        <v>1</v>
      </c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Z49" s="6"/>
    </row>
    <row r="50" customFormat="false" ht="19.9" hidden="false" customHeight="true" outlineLevel="0" collapsed="false">
      <c r="A50" s="59" t="s">
        <v>79</v>
      </c>
      <c r="B50" s="23" t="e">
        <f aca="false">INDEX($AJ$49:$AJ$55,MATCH(2,$AI$49:$AI$55,0))</f>
        <v>#N/A</v>
      </c>
      <c r="C50" s="60" t="str">
        <f aca="false">_xlfn.IFNA(INDEX($AO$49:$AO$55,MATCH(2,$AI$49:$AI$55,0)),"")</f>
        <v/>
      </c>
      <c r="D50" s="61" t="str">
        <f aca="false">IF($S$43=$R$14,IF($T$43=0,"",AB50),"")</f>
        <v/>
      </c>
      <c r="E50" s="61"/>
      <c r="F50" s="61"/>
      <c r="G50" s="61" t="str">
        <f aca="false">IF($S$43=$R$14,IF($T$43=0,"",X50),"")</f>
        <v/>
      </c>
      <c r="H50" s="61"/>
      <c r="I50" s="61"/>
      <c r="J50" s="57" t="str">
        <f aca="false">IF($S$43=$R$14,IF($T$43=0,"",2),"")</f>
        <v/>
      </c>
      <c r="K50" s="57"/>
      <c r="L50" s="57"/>
      <c r="M50" s="6"/>
      <c r="N50" s="6"/>
      <c r="O50" s="6"/>
      <c r="P50" s="6"/>
      <c r="Q50" s="6"/>
      <c r="R50" s="6"/>
      <c r="S50" s="62"/>
      <c r="T50" s="6"/>
      <c r="U50" s="6"/>
      <c r="V50" s="6"/>
      <c r="W50" s="6"/>
      <c r="X50" s="63" t="n">
        <f aca="false">IF(Z45&lt;&gt;"",Z45,0)</f>
        <v>0</v>
      </c>
      <c r="Y50" s="63"/>
      <c r="Z50" s="63" t="n">
        <f aca="false">IF(X50&lt;&gt;"",RANK(X50,$X$49:$X$55,0),"")</f>
        <v>1</v>
      </c>
      <c r="AA50" s="63"/>
      <c r="AB50" s="63" t="n">
        <f aca="false">IF(AY45&lt;&gt;"",AY45,0)</f>
        <v>0</v>
      </c>
      <c r="AC50" s="63"/>
      <c r="AD50" s="63" t="n">
        <f aca="false">IF(AB50&lt;&gt;"",RANK(AB50,$AB$49:$AB$55,0),"")</f>
        <v>1</v>
      </c>
      <c r="AE50" s="63"/>
      <c r="AF50" s="63" t="s">
        <v>16</v>
      </c>
      <c r="AG50" s="63" t="n">
        <f aca="false">$K$44+($AB$50/10)+($X$50/100)</f>
        <v>0</v>
      </c>
      <c r="AH50" s="63"/>
      <c r="AI50" s="63" t="str">
        <f aca="false">IF(AG50&lt;&gt;0,RANK(AG50,$AG$49:$AG$55,0),"")</f>
        <v/>
      </c>
      <c r="AJ50" s="47" t="n">
        <f aca="false">B13</f>
        <v>0</v>
      </c>
      <c r="AK50" s="47"/>
      <c r="AL50" s="47"/>
      <c r="AM50" s="47"/>
      <c r="AN50" s="47"/>
      <c r="AO50" s="64" t="n">
        <f aca="false">A13</f>
        <v>2</v>
      </c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Z50" s="6"/>
    </row>
    <row r="51" customFormat="false" ht="19.9" hidden="false" customHeight="true" outlineLevel="0" collapsed="false">
      <c r="A51" s="59" t="s">
        <v>80</v>
      </c>
      <c r="B51" s="23" t="e">
        <f aca="false">INDEX($AJ$49:$AJ$55,MATCH(3,$AI$49:$AI$55,0))</f>
        <v>#N/A</v>
      </c>
      <c r="C51" s="60" t="str">
        <f aca="false">_xlfn.IFNA(INDEX($AO$49:$AO$55,MATCH(3,$AI$49:$AI$55,0)),"")</f>
        <v/>
      </c>
      <c r="D51" s="61" t="str">
        <f aca="false">IF($S$43=$R$14,IF($T$43=0,"",AB51),"")</f>
        <v/>
      </c>
      <c r="E51" s="61"/>
      <c r="F51" s="61"/>
      <c r="G51" s="61" t="str">
        <f aca="false">IF($S$43=$R$14,IF($T$43=0,"",X51),"")</f>
        <v/>
      </c>
      <c r="H51" s="61"/>
      <c r="I51" s="61"/>
      <c r="J51" s="57" t="str">
        <f aca="false">IF($S$43=$R$14,IF($T$43=0,"",3),"")</f>
        <v/>
      </c>
      <c r="K51" s="57"/>
      <c r="L51" s="57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3" t="n">
        <f aca="false">IF(AB45&lt;&gt;"",AB45,0)</f>
        <v>0</v>
      </c>
      <c r="Y51" s="63"/>
      <c r="Z51" s="63" t="n">
        <f aca="false">IF(X51&lt;&gt;"",RANK(X51,$X$49:$X$55,0),"")</f>
        <v>1</v>
      </c>
      <c r="AA51" s="63"/>
      <c r="AB51" s="63" t="n">
        <f aca="false">IF(BA45&lt;&gt;"",BA45,0)</f>
        <v>0</v>
      </c>
      <c r="AC51" s="63"/>
      <c r="AD51" s="63" t="n">
        <f aca="false">IF(AB51&lt;&gt;"",RANK(AB51,$AB$49:$AB$55,0),"")</f>
        <v>1</v>
      </c>
      <c r="AE51" s="63"/>
      <c r="AF51" s="63" t="s">
        <v>17</v>
      </c>
      <c r="AG51" s="63" t="n">
        <f aca="false">$L$44+($AB$51/10)+($X$51/100)</f>
        <v>0</v>
      </c>
      <c r="AH51" s="63"/>
      <c r="AI51" s="63" t="str">
        <f aca="false">IF(AG51&lt;&gt;0,RANK(AG51,$AG$49:$AG$55,0),"")</f>
        <v/>
      </c>
      <c r="AJ51" s="47" t="n">
        <f aca="false">B14</f>
        <v>0</v>
      </c>
      <c r="AK51" s="47"/>
      <c r="AL51" s="47"/>
      <c r="AM51" s="47"/>
      <c r="AN51" s="47"/>
      <c r="AO51" s="64" t="n">
        <f aca="false">A14</f>
        <v>3</v>
      </c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Z51" s="6"/>
    </row>
    <row r="52" customFormat="false" ht="19.9" hidden="false" customHeight="true" outlineLevel="0" collapsed="false">
      <c r="A52" s="59" t="s">
        <v>81</v>
      </c>
      <c r="B52" s="23" t="e">
        <f aca="false">INDEX($AJ$49:$AJ$55,MATCH(4,$AI$49:$AI$55,0))</f>
        <v>#N/A</v>
      </c>
      <c r="C52" s="60" t="str">
        <f aca="false">_xlfn.IFNA(INDEX($AO$49:$AO$55,MATCH(4,$AI$49:$AI$55,0)),"")</f>
        <v/>
      </c>
      <c r="D52" s="61" t="str">
        <f aca="false">IF($S$43=$R$14,IF($T$43=0,"",AB52),"")</f>
        <v/>
      </c>
      <c r="E52" s="61"/>
      <c r="F52" s="61"/>
      <c r="G52" s="61" t="str">
        <f aca="false">IF($S$43=$R$14,IF($T$43=0,"",X52),"")</f>
        <v/>
      </c>
      <c r="H52" s="61"/>
      <c r="I52" s="61"/>
      <c r="J52" s="57" t="str">
        <f aca="false">IF($S$43=$R$14,IF($T$43=0,"",4),"")</f>
        <v/>
      </c>
      <c r="K52" s="57"/>
      <c r="L52" s="57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3" t="n">
        <f aca="false">IF(AD45&lt;&gt;"",AD45,0)</f>
        <v>0</v>
      </c>
      <c r="Y52" s="63"/>
      <c r="Z52" s="63" t="n">
        <f aca="false">IF(X52&lt;&gt;"",RANK(X52,$X$49:$X$55,0),"")</f>
        <v>1</v>
      </c>
      <c r="AA52" s="63"/>
      <c r="AB52" s="63" t="n">
        <f aca="false">IF(BC45&lt;&gt;"",BC45,0)</f>
        <v>0</v>
      </c>
      <c r="AC52" s="63"/>
      <c r="AD52" s="63" t="n">
        <f aca="false">IF(AB52&lt;&gt;"",RANK(AB52,$AB$49:$AB$55,0),"")</f>
        <v>1</v>
      </c>
      <c r="AE52" s="63"/>
      <c r="AF52" s="63" t="s">
        <v>18</v>
      </c>
      <c r="AG52" s="63" t="n">
        <f aca="false">$M$44+($AB$52/10)+($X$52/100)</f>
        <v>0</v>
      </c>
      <c r="AH52" s="63"/>
      <c r="AI52" s="63" t="str">
        <f aca="false">IF(AG52&lt;&gt;0,RANK(AG52,$AG$49:$AG$55,0),"")</f>
        <v/>
      </c>
      <c r="AJ52" s="47" t="n">
        <f aca="false">B15</f>
        <v>0</v>
      </c>
      <c r="AK52" s="47"/>
      <c r="AL52" s="47"/>
      <c r="AM52" s="47"/>
      <c r="AN52" s="47"/>
      <c r="AO52" s="64" t="n">
        <f aca="false">A15</f>
        <v>4</v>
      </c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Z52" s="6"/>
    </row>
    <row r="53" customFormat="false" ht="19.9" hidden="false" customHeight="true" outlineLevel="0" collapsed="false">
      <c r="A53" s="59" t="s">
        <v>82</v>
      </c>
      <c r="B53" s="23" t="e">
        <f aca="false">INDEX($AJ$49:$AJ$55,MATCH(5,$AI$49:$AI$55,0))</f>
        <v>#N/A</v>
      </c>
      <c r="C53" s="60" t="str">
        <f aca="false">_xlfn.IFNA(INDEX($AO$49:$AO$55,MATCH(5,$AI$49:$AI$55,0)),"")</f>
        <v/>
      </c>
      <c r="D53" s="61" t="str">
        <f aca="false">IF($S$43=$R$14,IF($T$43=0,"",AB53),"")</f>
        <v/>
      </c>
      <c r="E53" s="61"/>
      <c r="F53" s="61"/>
      <c r="G53" s="61" t="str">
        <f aca="false">IF($S$43=$R$14,IF($T$43=0,"",X53),"")</f>
        <v/>
      </c>
      <c r="H53" s="61"/>
      <c r="I53" s="61"/>
      <c r="J53" s="57" t="str">
        <f aca="false">IF($S$43=$R$14,IF($T$43=0,"",5),"")</f>
        <v/>
      </c>
      <c r="K53" s="57"/>
      <c r="L53" s="57"/>
      <c r="X53" s="63" t="n">
        <f aca="false">IF(AF45&lt;&gt;"",AF45,0)</f>
        <v>0</v>
      </c>
      <c r="Y53" s="63"/>
      <c r="Z53" s="63" t="n">
        <f aca="false">IF(X53&lt;&gt;"",RANK(X53,$X$49:$X$55,0),"")</f>
        <v>1</v>
      </c>
      <c r="AA53" s="63"/>
      <c r="AB53" s="63" t="n">
        <f aca="false">IF(BE45&lt;&gt;"",BE45,0)</f>
        <v>0</v>
      </c>
      <c r="AC53" s="63"/>
      <c r="AD53" s="63" t="n">
        <f aca="false">IF(AB53&lt;&gt;"",RANK(AB53,$AB$49:$AB$55,0),"")</f>
        <v>1</v>
      </c>
      <c r="AE53" s="63"/>
      <c r="AF53" s="63" t="s">
        <v>19</v>
      </c>
      <c r="AG53" s="63" t="n">
        <f aca="false">$N$44+($AB$53/10)+($X$53/100)</f>
        <v>0</v>
      </c>
      <c r="AH53" s="63"/>
      <c r="AI53" s="63" t="str">
        <f aca="false">IF(AG53&lt;&gt;0,RANK(AG53,$AG$49:$AG$55,0),"")</f>
        <v/>
      </c>
      <c r="AJ53" s="47" t="n">
        <f aca="false">B16</f>
        <v>0</v>
      </c>
      <c r="AK53" s="47"/>
      <c r="AL53" s="47"/>
      <c r="AM53" s="47"/>
      <c r="AN53" s="47"/>
      <c r="AO53" s="64" t="n">
        <f aca="false">A16</f>
        <v>5</v>
      </c>
      <c r="AP53" s="6"/>
      <c r="AQ53" s="6"/>
      <c r="AR53" s="6"/>
      <c r="AS53" s="6"/>
      <c r="AT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</row>
    <row r="54" customFormat="false" ht="20.1" hidden="false" customHeight="true" outlineLevel="0" collapsed="false">
      <c r="A54" s="59" t="s">
        <v>83</v>
      </c>
      <c r="B54" s="23" t="e">
        <f aca="false">INDEX($AJ$49:$AJ$55,MATCH(6,$AI$49:$AI$55,0))</f>
        <v>#N/A</v>
      </c>
      <c r="C54" s="60" t="str">
        <f aca="false">_xlfn.IFNA(INDEX($AO$49:$AO$55,MATCH(6,$AI$49:$AI$55,0)),"")</f>
        <v/>
      </c>
      <c r="D54" s="61" t="str">
        <f aca="false">IF($S$43=$R$14,IF($T$43=0,"",AB54),"")</f>
        <v/>
      </c>
      <c r="E54" s="61"/>
      <c r="F54" s="61"/>
      <c r="G54" s="61" t="str">
        <f aca="false">IF($S$43=$R$14,IF($T$43=0,"",X54),"")</f>
        <v/>
      </c>
      <c r="H54" s="61"/>
      <c r="I54" s="61"/>
      <c r="J54" s="57" t="str">
        <f aca="false">IF($S$43=$R$14,IF($T$43=0,"",6),"")</f>
        <v/>
      </c>
      <c r="K54" s="57"/>
      <c r="L54" s="57"/>
      <c r="X54" s="63" t="n">
        <f aca="false">IF(AH45&lt;&gt;"",AH45,0)</f>
        <v>0</v>
      </c>
      <c r="Y54" s="63"/>
      <c r="Z54" s="63" t="n">
        <f aca="false">IF(X54&lt;&gt;"",RANK(X54,$X$49:$X$55,0),"")</f>
        <v>1</v>
      </c>
      <c r="AA54" s="63"/>
      <c r="AB54" s="63" t="n">
        <f aca="false">IF(BG45&lt;&gt;"",BG45,0)</f>
        <v>0</v>
      </c>
      <c r="AC54" s="63"/>
      <c r="AD54" s="63" t="n">
        <f aca="false">IF(AB54&lt;&gt;"",RANK(AB54,$AB$49:$AB$55,0),"")</f>
        <v>1</v>
      </c>
      <c r="AE54" s="63"/>
      <c r="AF54" s="63" t="s">
        <v>20</v>
      </c>
      <c r="AG54" s="63" t="n">
        <f aca="false">$O$44+($AB$54/10)+($X$54/100)</f>
        <v>0</v>
      </c>
      <c r="AH54" s="63"/>
      <c r="AI54" s="63" t="str">
        <f aca="false">IF(AG54&lt;&gt;0,RANK(AG54,$AG$49:$AG$55,0),"")</f>
        <v/>
      </c>
      <c r="AJ54" s="47" t="n">
        <f aca="false">B17</f>
        <v>0</v>
      </c>
      <c r="AK54" s="47"/>
      <c r="AL54" s="47"/>
      <c r="AM54" s="47"/>
      <c r="AN54" s="47"/>
      <c r="AO54" s="64" t="n">
        <f aca="false">A17</f>
        <v>6</v>
      </c>
      <c r="AP54" s="6"/>
      <c r="AQ54" s="6"/>
      <c r="AR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</row>
    <row r="55" customFormat="false" ht="21.95" hidden="false" customHeight="true" outlineLevel="0" collapsed="false">
      <c r="A55" s="59" t="s">
        <v>84</v>
      </c>
      <c r="B55" s="23" t="e">
        <f aca="false">INDEX($AJ$49:$AJ$55,MATCH(7,$AI$49:$AI$55,0))</f>
        <v>#N/A</v>
      </c>
      <c r="C55" s="60" t="str">
        <f aca="false">_xlfn.IFNA(INDEX($AO$49:$AO$55,MATCH(7,$AI$49:$AI$55,0)),"")</f>
        <v/>
      </c>
      <c r="D55" s="61" t="str">
        <f aca="false">IF($S$43=$R$14,IF($T$43=0,"",AB55),"")</f>
        <v/>
      </c>
      <c r="E55" s="61"/>
      <c r="F55" s="61"/>
      <c r="G55" s="61" t="str">
        <f aca="false">IF($S$43=$R$14,IF($T$43=0,"",X55),"")</f>
        <v/>
      </c>
      <c r="H55" s="61"/>
      <c r="I55" s="61"/>
      <c r="J55" s="57" t="str">
        <f aca="false">IF($S$43=$R$14,IF($T$43=0,"",7),"")</f>
        <v/>
      </c>
      <c r="K55" s="57"/>
      <c r="L55" s="57"/>
      <c r="X55" s="63" t="n">
        <f aca="false">IF(AJ45&lt;&gt;"",AJ45,0)</f>
        <v>0</v>
      </c>
      <c r="Y55" s="63"/>
      <c r="Z55" s="63" t="n">
        <f aca="false">IF(X55&lt;&gt;"",RANK(X55,$X$49:$X$55,0),"")</f>
        <v>1</v>
      </c>
      <c r="AA55" s="63"/>
      <c r="AB55" s="63" t="n">
        <f aca="false">IF(BI45&lt;&gt;"",BI45,0)</f>
        <v>0</v>
      </c>
      <c r="AC55" s="63"/>
      <c r="AD55" s="63" t="n">
        <f aca="false">IF(AB55&lt;&gt;"",RANK(AB55,$AB$49:$AB$55,0),"")</f>
        <v>1</v>
      </c>
      <c r="AE55" s="63"/>
      <c r="AF55" s="63" t="s">
        <v>21</v>
      </c>
      <c r="AG55" s="63" t="n">
        <f aca="false">$P$44+($AB$55/10)+($X$55/100)</f>
        <v>0</v>
      </c>
      <c r="AH55" s="63"/>
      <c r="AI55" s="63" t="str">
        <f aca="false">IF(AG55&lt;&gt;0,RANK(AG55,$AG$49:$AG$55,0),"")</f>
        <v/>
      </c>
      <c r="AJ55" s="47" t="n">
        <f aca="false">B18</f>
        <v>0</v>
      </c>
      <c r="AK55" s="47"/>
      <c r="AL55" s="47"/>
      <c r="AM55" s="47"/>
      <c r="AN55" s="47"/>
      <c r="AO55" s="64" t="n">
        <f aca="false">A18</f>
        <v>7</v>
      </c>
    </row>
    <row r="56" customFormat="false" ht="21.95" hidden="false" customHeight="true" outlineLevel="0" collapsed="false"/>
    <row r="57" customFormat="false" ht="21.95" hidden="false" customHeight="true" outlineLevel="0" collapsed="false"/>
    <row r="58" customFormat="false" ht="21.95" hidden="false" customHeight="true" outlineLevel="0" collapsed="false"/>
    <row r="59" customFormat="false" ht="21.95" hidden="false" customHeight="true" outlineLevel="0" collapsed="false"/>
    <row r="60" customFormat="false" ht="21.95" hidden="false" customHeight="true" outlineLevel="0" collapsed="false"/>
  </sheetData>
  <mergeCells count="143">
    <mergeCell ref="F5:L5"/>
    <mergeCell ref="D11:F11"/>
    <mergeCell ref="G11:J11"/>
    <mergeCell ref="K11:M11"/>
    <mergeCell ref="D12:F12"/>
    <mergeCell ref="G12:J12"/>
    <mergeCell ref="K12:M12"/>
    <mergeCell ref="D13:F13"/>
    <mergeCell ref="G13:J13"/>
    <mergeCell ref="K13:M13"/>
    <mergeCell ref="D14:F14"/>
    <mergeCell ref="G14:J14"/>
    <mergeCell ref="K14:M14"/>
    <mergeCell ref="D15:F15"/>
    <mergeCell ref="G15:J15"/>
    <mergeCell ref="K15:M15"/>
    <mergeCell ref="D16:F16"/>
    <mergeCell ref="G16:J16"/>
    <mergeCell ref="K16:M16"/>
    <mergeCell ref="D17:F17"/>
    <mergeCell ref="G17:J17"/>
    <mergeCell ref="K17:M17"/>
    <mergeCell ref="D18:F18"/>
    <mergeCell ref="G18:J18"/>
    <mergeCell ref="K18:M18"/>
    <mergeCell ref="D19:F19"/>
    <mergeCell ref="G19:J19"/>
    <mergeCell ref="K19:M19"/>
    <mergeCell ref="X19:AK19"/>
    <mergeCell ref="AW19:BJ19"/>
    <mergeCell ref="X20:Y20"/>
    <mergeCell ref="Z20:AA20"/>
    <mergeCell ref="AB20:AC20"/>
    <mergeCell ref="AD20:AE20"/>
    <mergeCell ref="AF20:AG20"/>
    <mergeCell ref="AH20:AI20"/>
    <mergeCell ref="AJ20:AK20"/>
    <mergeCell ref="AP20:AT20"/>
    <mergeCell ref="AW20:AX20"/>
    <mergeCell ref="AY20:AZ20"/>
    <mergeCell ref="BA20:BB20"/>
    <mergeCell ref="BC20:BD20"/>
    <mergeCell ref="BE20:BF20"/>
    <mergeCell ref="BG20:BH20"/>
    <mergeCell ref="BI20:BJ20"/>
    <mergeCell ref="B21:C21"/>
    <mergeCell ref="D21:H21"/>
    <mergeCell ref="D44:H44"/>
    <mergeCell ref="D45:H45"/>
    <mergeCell ref="X45:Y45"/>
    <mergeCell ref="Z45:AA45"/>
    <mergeCell ref="AB45:AC45"/>
    <mergeCell ref="AD45:AE45"/>
    <mergeCell ref="AF45:AG45"/>
    <mergeCell ref="AH45:AI45"/>
    <mergeCell ref="AJ45:AK45"/>
    <mergeCell ref="AW45:AX45"/>
    <mergeCell ref="AY45:AZ45"/>
    <mergeCell ref="BA45:BB45"/>
    <mergeCell ref="BC45:BD45"/>
    <mergeCell ref="BE45:BF45"/>
    <mergeCell ref="BG45:BH45"/>
    <mergeCell ref="BI45:BJ45"/>
    <mergeCell ref="AT46:AU46"/>
    <mergeCell ref="AV46:AW46"/>
    <mergeCell ref="AX46:AY46"/>
    <mergeCell ref="AZ46:BA46"/>
    <mergeCell ref="BB46:BC46"/>
    <mergeCell ref="BD46:BE46"/>
    <mergeCell ref="X47:AA48"/>
    <mergeCell ref="AB47:AE48"/>
    <mergeCell ref="AG47:AI48"/>
    <mergeCell ref="AT47:AU47"/>
    <mergeCell ref="AV47:AW47"/>
    <mergeCell ref="AX47:AY47"/>
    <mergeCell ref="AZ47:BA47"/>
    <mergeCell ref="BB47:BC47"/>
    <mergeCell ref="D48:F48"/>
    <mergeCell ref="G48:I48"/>
    <mergeCell ref="J48:L48"/>
    <mergeCell ref="D49:F49"/>
    <mergeCell ref="G49:I49"/>
    <mergeCell ref="J49:L49"/>
    <mergeCell ref="X49:Y49"/>
    <mergeCell ref="Z49:AA49"/>
    <mergeCell ref="AB49:AC49"/>
    <mergeCell ref="AD49:AE49"/>
    <mergeCell ref="AG49:AH49"/>
    <mergeCell ref="AJ49:AN49"/>
    <mergeCell ref="D50:F50"/>
    <mergeCell ref="G50:I50"/>
    <mergeCell ref="J50:L50"/>
    <mergeCell ref="X50:Y50"/>
    <mergeCell ref="Z50:AA50"/>
    <mergeCell ref="AB50:AC50"/>
    <mergeCell ref="AD50:AE50"/>
    <mergeCell ref="AG50:AH50"/>
    <mergeCell ref="AJ50:AN50"/>
    <mergeCell ref="D51:F51"/>
    <mergeCell ref="G51:I51"/>
    <mergeCell ref="J51:L51"/>
    <mergeCell ref="X51:Y51"/>
    <mergeCell ref="Z51:AA51"/>
    <mergeCell ref="AB51:AC51"/>
    <mergeCell ref="AD51:AE51"/>
    <mergeCell ref="AG51:AH51"/>
    <mergeCell ref="AJ51:AN51"/>
    <mergeCell ref="D52:F52"/>
    <mergeCell ref="G52:I52"/>
    <mergeCell ref="J52:L52"/>
    <mergeCell ref="X52:Y52"/>
    <mergeCell ref="Z52:AA52"/>
    <mergeCell ref="AB52:AC52"/>
    <mergeCell ref="AD52:AE52"/>
    <mergeCell ref="AG52:AH52"/>
    <mergeCell ref="AJ52:AN52"/>
    <mergeCell ref="D53:F53"/>
    <mergeCell ref="G53:I53"/>
    <mergeCell ref="J53:L53"/>
    <mergeCell ref="X53:Y53"/>
    <mergeCell ref="Z53:AA53"/>
    <mergeCell ref="AB53:AC53"/>
    <mergeCell ref="AD53:AE53"/>
    <mergeCell ref="AG53:AH53"/>
    <mergeCell ref="AJ53:AN53"/>
    <mergeCell ref="D54:F54"/>
    <mergeCell ref="G54:I54"/>
    <mergeCell ref="J54:L54"/>
    <mergeCell ref="X54:Y54"/>
    <mergeCell ref="Z54:AA54"/>
    <mergeCell ref="AB54:AC54"/>
    <mergeCell ref="AD54:AE54"/>
    <mergeCell ref="AG54:AH54"/>
    <mergeCell ref="AJ54:AN54"/>
    <mergeCell ref="D55:F55"/>
    <mergeCell ref="G55:I55"/>
    <mergeCell ref="J55:L55"/>
    <mergeCell ref="X55:Y55"/>
    <mergeCell ref="Z55:AA55"/>
    <mergeCell ref="AB55:AC55"/>
    <mergeCell ref="AD55:AE55"/>
    <mergeCell ref="AG55:AH55"/>
    <mergeCell ref="AJ55:AN55"/>
  </mergeCells>
  <conditionalFormatting sqref="C48">
    <cfRule type="expression" priority="2" aboveAverage="0" equalAverage="0" bottom="0" percent="0" rank="0" text="" dxfId="0">
      <formula>IF(SUM(AT46:BB46)&lt;&gt;0,TRUE())</formula>
    </cfRule>
  </conditionalFormatting>
  <dataValidations count="1">
    <dataValidation allowBlank="true" errorStyle="stop" operator="equal" showDropDown="false" showErrorMessage="true" showInputMessage="false" sqref="M5" type="list">
      <formula1>Poule7!$R$12:$R$13</formula1>
      <formula2>0</formula2>
    </dataValidation>
  </dataValidation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2025-02-22T19:00:27Z</dcterms:created>
  <dc:creator/>
  <dc:description/>
  <dc:language>fr-FR</dc:language>
  <cp:lastModifiedBy/>
  <dcterms:modified xsi:type="dcterms:W3CDTF">2025-02-24T08:48:23Z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