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ule6" sheetId="1" state="visible" r:id="rId3"/>
  </sheets>
  <definedNames>
    <definedName function="false" hidden="false" localSheetId="0" name="_xlnm.Print_Area" vbProcedure="false">Poule6!$A$1:$O$46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<sst xmlns="http://schemas.openxmlformats.org/spreadsheetml/2006/main" count="123" uniqueCount="71">
  <si>
    <t xml:space="preserve">Ligue :  </t>
  </si>
  <si>
    <t xml:space="preserve">Comité : </t>
  </si>
  <si>
    <t xml:space="preserve">Nb Manches Gagnates</t>
  </si>
  <si>
    <t xml:space="preserve">Lieu :</t>
  </si>
  <si>
    <t xml:space="preserve">Poule :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</si>
  <si>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</si>
  <si>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</si>
  <si>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</si>
  <si>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</si>
  <si>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</si>
  <si>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Licence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</si>
  <si>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</si>
  <si>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</si>
  <si>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</si>
  <si>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</si>
  <si>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</si>
  <si>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</si>
  <si>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</si>
  <si>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</si>
  <si>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</si>
  <si>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</si>
  <si>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</si>
  <si>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8"/>
        <rFont val="Arial"/>
        <family val="2"/>
        <charset val="1"/>
      </rPr>
      <t xml:space="preserve">Forfait joueur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</si>
  <si>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</si>
  <si>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</si>
  <si>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</si>
  <si>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</si>
  <si>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D</t>
  </si>
  <si>
    <t xml:space="preserve">1  contre  6</t>
  </si>
  <si>
    <t xml:space="preserve">1-6</t>
  </si>
  <si>
    <t xml:space="preserve">2  contre  5</t>
  </si>
  <si>
    <t xml:space="preserve">2-5</t>
  </si>
  <si>
    <t xml:space="preserve">3  contre  4</t>
  </si>
  <si>
    <t xml:space="preserve">3-4</t>
  </si>
  <si>
    <t xml:space="preserve">1  contre  5</t>
  </si>
  <si>
    <t xml:space="preserve">1-5</t>
  </si>
  <si>
    <t xml:space="preserve">4  contre  6</t>
  </si>
  <si>
    <t xml:space="preserve">4-6</t>
  </si>
  <si>
    <t xml:space="preserve">2  contre  3</t>
  </si>
  <si>
    <t xml:space="preserve">2-3</t>
  </si>
  <si>
    <t xml:space="preserve">1  contre  4</t>
  </si>
  <si>
    <t xml:space="preserve">1-4</t>
  </si>
  <si>
    <t xml:space="preserve">3  contre  5</t>
  </si>
  <si>
    <t xml:space="preserve">3-5</t>
  </si>
  <si>
    <t xml:space="preserve">2  contre  6</t>
  </si>
  <si>
    <t xml:space="preserve">2-6</t>
  </si>
  <si>
    <t xml:space="preserve">1  contre  3</t>
  </si>
  <si>
    <t xml:space="preserve">1-3</t>
  </si>
  <si>
    <t xml:space="preserve">2  contre  4</t>
  </si>
  <si>
    <t xml:space="preserve">2-4</t>
  </si>
  <si>
    <t xml:space="preserve">5  contre  6</t>
  </si>
  <si>
    <t xml:space="preserve">5-6</t>
  </si>
  <si>
    <t xml:space="preserve">1  contre  2</t>
  </si>
  <si>
    <t xml:space="preserve">1-2</t>
  </si>
  <si>
    <t xml:space="preserve">3  contre  6</t>
  </si>
  <si>
    <t xml:space="preserve">3-6</t>
  </si>
  <si>
    <t xml:space="preserve">4  contre  5</t>
  </si>
  <si>
    <t xml:space="preserve">4-5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</si>
  <si>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</si>
  <si>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</si>
  <si>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</si>
  <si>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</si>
  <si>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</si>
  <si>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</si>
  <si>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</si>
  <si>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</si>
  <si>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</si>
  <si>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</si>
  <si>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</si>
  <si>
    <t xml:space="preserve">5ème  </t>
  </si>
  <si>
    <t xml:space="preserve">6ème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</si>
</sst>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@"/>
    <numFmt numFmtId="167" formatCode="&quot;VRAI&quot;;&quot;VRAI&quot;;&quot;FAUX&quot;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11"/>
      <color rgb="FFDC143C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F8080"/>
      </patternFill>
    </fill>
    <fill>
      <patternFill patternType="solid">
        <fgColor rgb="FFB2B2B2"/>
        <bgColor rgb="FFC0C0C0"/>
      </patternFill>
    </fill>
    <fill>
      <patternFill patternType="solid">
        <fgColor rgb="FFFFFF66"/>
        <bgColor rgb="FFFFFF00"/>
      </patternFill>
    </fill>
    <fill>
      <patternFill patternType="solid">
        <fgColor rgb="FF99FFFF"/>
        <bgColor rgb="FFCCFFFF"/>
      </patternFill>
    </fill>
    <fill>
      <patternFill patternType="solid">
        <fgColor rgb="FF99FF33"/>
        <bgColor rgb="FFCCFFCC"/>
      </patternFill>
    </fill>
    <fill>
      <patternFill patternType="solid">
        <fgColor rgb="FFFF3300"/>
        <bgColor rgb="FFDC143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8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DC143C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3300"/>
      <rgbColor rgb="FF666699"/>
      <rgbColor rgb="FFB2B2B2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:B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51"/>
    <col collapsed="false" customWidth="true" hidden="false" outlineLevel="0" max="3" min="2" style="1" width="29.81"/>
    <col collapsed="false" customWidth="true" hidden="false" outlineLevel="0" max="8" min="4" style="1" width="3.87"/>
    <col collapsed="false" customWidth="true" hidden="false" outlineLevel="0" max="9" min="9" style="1" width="4.23"/>
    <col collapsed="false" customWidth="true" hidden="false" outlineLevel="0" max="13" min="10" style="1" width="3.05"/>
    <col collapsed="false" customWidth="true" hidden="false" outlineLevel="0" max="15" min="14" style="1" width="3.06"/>
    <col collapsed="false" customWidth="true" hidden="true" outlineLevel="0" max="22" min="16" style="1" width="9.27"/>
    <col collapsed="false" customWidth="true" hidden="true" outlineLevel="0" max="23" min="23" style="1" width="6.82"/>
    <col collapsed="false" customWidth="true" hidden="true" outlineLevel="0" max="35" min="24" style="1" width="5.62"/>
    <col collapsed="false" customWidth="true" hidden="true" outlineLevel="0" max="44" min="36" style="1" width="5.08"/>
    <col collapsed="false" customWidth="true" hidden="true" outlineLevel="0" max="45" min="45" style="1" width="7.16"/>
    <col collapsed="false" customWidth="true" hidden="true" outlineLevel="0" max="46" min="46" style="1" width="5.66"/>
    <col collapsed="false" customWidth="true" hidden="true" outlineLevel="0" max="54" min="47" style="1" width="5.08"/>
    <col collapsed="false" customWidth="true" hidden="true" outlineLevel="0" max="55" min="55" style="1" width="5.06"/>
    <col collapsed="false" customWidth="true" hidden="true" outlineLevel="0" max="56" min="56" style="1" width="4.6"/>
    <col collapsed="false" customWidth="true" hidden="true" outlineLevel="0" max="57" min="57" style="1" width="5.09"/>
    <col collapsed="false" customWidth="true" hidden="false" outlineLevel="0" max="66" min="58" style="1" width="5.09"/>
    <col collapsed="false" customWidth="true" hidden="false" outlineLevel="0" max="255" min="67" style="1" width="9.27"/>
    <col collapsed="false" customWidth="true" hidden="false" outlineLevel="0" max="260" min="256" style="2" width="9.27"/>
    <col collapsed="false" customWidth="false" hidden="false" outlineLevel="0" max="16384" min="261" style="2" width="11.53"/>
  </cols>
  <sheetData>
    <row r="1" customFormat="false" ht="26.1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Z1" s="3"/>
    </row>
    <row r="2" customFormat="false" ht="5.1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Z2" s="3"/>
    </row>
    <row r="3" customFormat="false" ht="26.1" hidden="false" customHeight="true" outlineLevel="0" collapsed="false">
      <c r="A3" s="5"/>
      <c r="B3" s="7" t="s">
        <v>0</v>
      </c>
      <c r="C3" s="8"/>
      <c r="D3" s="9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3"/>
      <c r="IU3" s="9"/>
      <c r="IV3" s="9"/>
      <c r="IW3" s="9"/>
      <c r="IX3" s="9"/>
      <c r="IZ3" s="9"/>
    </row>
    <row r="4" customFormat="false" ht="9.95" hidden="false" customHeight="true" outlineLevel="0" collapsed="false">
      <c r="A4" s="5"/>
      <c r="B4" s="11"/>
      <c r="C4" s="12"/>
    </row>
    <row r="5" customFormat="false" ht="20.1" hidden="false" customHeight="true" outlineLevel="0" collapsed="false">
      <c r="A5" s="5"/>
      <c r="B5" s="7" t="s">
        <v>1</v>
      </c>
      <c r="C5" s="8"/>
      <c r="D5" s="5"/>
      <c r="E5" s="5"/>
      <c r="F5" s="13" t="s">
        <v>2</v>
      </c>
      <c r="G5" s="13"/>
      <c r="H5" s="13"/>
      <c r="I5" s="13"/>
      <c r="J5" s="13"/>
      <c r="K5" s="13"/>
      <c r="L5" s="13"/>
      <c r="M5" s="14" t="n">
        <v>3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Z5" s="5"/>
    </row>
    <row r="6" customFormat="false" ht="9.95" hidden="false" customHeight="true" outlineLevel="0" collapsed="false">
      <c r="A6" s="5"/>
      <c r="B6" s="5"/>
      <c r="C6" s="15"/>
      <c r="D6" s="5"/>
      <c r="E6" s="5"/>
      <c r="F6" s="5"/>
      <c r="G6" s="5"/>
      <c r="H6" s="5"/>
      <c r="I6" s="5"/>
      <c r="J6" s="5"/>
      <c r="K6" s="5"/>
      <c r="L6" s="1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Z6" s="5"/>
    </row>
    <row r="7" customFormat="false" ht="20.1" hidden="false" customHeight="true" outlineLevel="0" collapsed="false">
      <c r="A7" s="5"/>
      <c r="B7" s="7" t="s">
        <v>3</v>
      </c>
      <c r="C7" s="8"/>
      <c r="D7" s="5"/>
      <c r="E7" s="5"/>
      <c r="F7" s="5"/>
      <c r="G7" s="5"/>
      <c r="H7" s="17" t="s">
        <v>4</v>
      </c>
      <c r="I7" s="5"/>
      <c r="J7" s="5"/>
      <c r="K7" s="5"/>
      <c r="L7" s="16"/>
      <c r="M7" s="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Z7" s="5"/>
    </row>
    <row r="8" customFormat="false" ht="9.95" hidden="false" customHeight="true" outlineLevel="0" collapsed="false">
      <c r="A8" s="5"/>
      <c r="B8" s="5"/>
      <c r="C8" s="15"/>
      <c r="D8" s="5"/>
      <c r="E8" s="5"/>
      <c r="F8" s="5"/>
      <c r="G8" s="5"/>
      <c r="H8" s="5"/>
      <c r="I8" s="5"/>
      <c r="J8" s="5"/>
      <c r="K8" s="5"/>
      <c r="L8" s="1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Z8" s="5"/>
    </row>
    <row r="9" customFormat="false" ht="20.1" hidden="false" customHeight="true" outlineLevel="0" collapsed="false">
      <c r="A9" s="5"/>
      <c r="B9" s="7" t="s">
        <v>5</v>
      </c>
      <c r="C9" s="18"/>
      <c r="D9" s="5"/>
      <c r="E9" s="5"/>
      <c r="F9" s="5"/>
      <c r="G9" s="5"/>
      <c r="H9" s="17" t="s">
        <v>6</v>
      </c>
      <c r="I9" s="5"/>
      <c r="J9" s="5"/>
      <c r="K9" s="5"/>
      <c r="L9" s="16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Z9" s="5"/>
    </row>
    <row r="10" customFormat="false" ht="9.95" hidden="false" customHeight="tru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Z10" s="5"/>
    </row>
    <row r="11" customFormat="false" ht="20.1" hidden="false" customHeight="true" outlineLevel="0" collapsed="false">
      <c r="A11" s="19" t="s">
        <v>7</v>
      </c>
      <c r="B11" s="19" t="s">
        <v>8</v>
      </c>
      <c r="C11" s="20" t="s">
        <v>9</v>
      </c>
      <c r="D11" s="19" t="s">
        <v>10</v>
      </c>
      <c r="E11" s="19"/>
      <c r="F11" s="19"/>
      <c r="G11" s="19" t="s">
        <v>11</v>
      </c>
      <c r="H11" s="19"/>
      <c r="I11" s="19"/>
      <c r="J11" s="19"/>
      <c r="K11" s="19" t="s">
        <v>12</v>
      </c>
      <c r="L11" s="19"/>
      <c r="M11" s="1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Z11" s="5"/>
    </row>
    <row r="12" customFormat="false" ht="20.1" hidden="false" customHeight="true" outlineLevel="0" collapsed="false">
      <c r="A12" s="8" t="n">
        <v>1</v>
      </c>
      <c r="B12" s="21"/>
      <c r="C12" s="22"/>
      <c r="D12" s="23"/>
      <c r="E12" s="23"/>
      <c r="F12" s="23"/>
      <c r="G12" s="23"/>
      <c r="H12" s="23"/>
      <c r="I12" s="23"/>
      <c r="J12" s="23"/>
      <c r="K12" s="8" t="n">
        <v>1</v>
      </c>
      <c r="L12" s="8"/>
      <c r="M12" s="8"/>
      <c r="N12" s="5"/>
      <c r="O12" s="5"/>
      <c r="P12" s="5" t="n">
        <v>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Z12" s="5"/>
    </row>
    <row r="13" customFormat="false" ht="20.1" hidden="false" customHeight="true" outlineLevel="0" collapsed="false">
      <c r="A13" s="8" t="n">
        <v>2</v>
      </c>
      <c r="B13" s="21"/>
      <c r="C13" s="22"/>
      <c r="D13" s="23"/>
      <c r="E13" s="23"/>
      <c r="F13" s="23"/>
      <c r="G13" s="23"/>
      <c r="H13" s="23"/>
      <c r="I13" s="23"/>
      <c r="J13" s="23"/>
      <c r="K13" s="8" t="n">
        <v>2</v>
      </c>
      <c r="L13" s="8"/>
      <c r="M13" s="8"/>
      <c r="N13" s="5"/>
      <c r="O13" s="5"/>
      <c r="P13" s="5" t="n">
        <v>3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Z13" s="5"/>
    </row>
    <row r="14" customFormat="false" ht="20.1" hidden="false" customHeight="true" outlineLevel="0" collapsed="false">
      <c r="A14" s="8" t="n">
        <v>3</v>
      </c>
      <c r="B14" s="21"/>
      <c r="C14" s="22"/>
      <c r="D14" s="23"/>
      <c r="E14" s="23"/>
      <c r="F14" s="23"/>
      <c r="G14" s="23"/>
      <c r="H14" s="23"/>
      <c r="I14" s="23"/>
      <c r="J14" s="23"/>
      <c r="K14" s="8" t="n">
        <v>3</v>
      </c>
      <c r="L14" s="8"/>
      <c r="M14" s="8"/>
      <c r="N14" s="5"/>
      <c r="O14" s="5"/>
      <c r="P14" s="5" t="n">
        <f aca="false">IF(COUNTA(B12:B17)=3,3,IF(COUNTA(B12:B17)=4,6,IF(COUNTA(B12:B17)=5,10,IF(COUNTA(B12:B17)=6,15,0))))</f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Z14" s="5"/>
    </row>
    <row r="15" customFormat="false" ht="20.1" hidden="false" customHeight="true" outlineLevel="0" collapsed="false">
      <c r="A15" s="8" t="n">
        <v>4</v>
      </c>
      <c r="B15" s="21"/>
      <c r="C15" s="22"/>
      <c r="D15" s="23"/>
      <c r="E15" s="23"/>
      <c r="F15" s="23"/>
      <c r="G15" s="23"/>
      <c r="H15" s="23"/>
      <c r="I15" s="23"/>
      <c r="J15" s="23"/>
      <c r="K15" s="8" t="n">
        <v>4</v>
      </c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Z15" s="5"/>
    </row>
    <row r="16" customFormat="false" ht="20.1" hidden="false" customHeight="true" outlineLevel="0" collapsed="false">
      <c r="A16" s="8" t="n">
        <v>5</v>
      </c>
      <c r="B16" s="21"/>
      <c r="C16" s="22"/>
      <c r="D16" s="23"/>
      <c r="E16" s="23"/>
      <c r="F16" s="23"/>
      <c r="G16" s="23"/>
      <c r="H16" s="23"/>
      <c r="I16" s="23"/>
      <c r="J16" s="23"/>
      <c r="K16" s="8" t="n">
        <v>5</v>
      </c>
      <c r="L16" s="8"/>
      <c r="M16" s="8"/>
      <c r="N16" s="5"/>
      <c r="O16" s="5"/>
      <c r="P16" s="5"/>
      <c r="Q16" s="2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Z16" s="5"/>
    </row>
    <row r="17" customFormat="false" ht="20.1" hidden="false" customHeight="true" outlineLevel="0" collapsed="false">
      <c r="A17" s="8" t="n">
        <v>6</v>
      </c>
      <c r="B17" s="21"/>
      <c r="C17" s="22"/>
      <c r="D17" s="23"/>
      <c r="E17" s="23"/>
      <c r="F17" s="23"/>
      <c r="G17" s="23"/>
      <c r="H17" s="23"/>
      <c r="I17" s="23"/>
      <c r="J17" s="23"/>
      <c r="K17" s="8" t="n">
        <v>6</v>
      </c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13" t="s">
        <v>13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13" t="s">
        <v>14</v>
      </c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Z17" s="5"/>
    </row>
    <row r="18" customFormat="false" ht="20.1" hidden="false" customHeight="true" outlineLevel="0" collapsed="false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25" t="s">
        <v>15</v>
      </c>
      <c r="Y18" s="25" t="s">
        <v>16</v>
      </c>
      <c r="Z18" s="25" t="s">
        <v>16</v>
      </c>
      <c r="AA18" s="25"/>
      <c r="AB18" s="25" t="s">
        <v>17</v>
      </c>
      <c r="AC18" s="25"/>
      <c r="AD18" s="25" t="s">
        <v>18</v>
      </c>
      <c r="AE18" s="25"/>
      <c r="AF18" s="25" t="s">
        <v>19</v>
      </c>
      <c r="AG18" s="25"/>
      <c r="AH18" s="25" t="s">
        <v>20</v>
      </c>
      <c r="AI18" s="25"/>
      <c r="AJ18" s="5"/>
      <c r="AK18" s="5"/>
      <c r="AL18" s="5"/>
      <c r="AM18" s="26" t="s">
        <v>14</v>
      </c>
      <c r="AN18" s="26"/>
      <c r="AO18" s="26"/>
      <c r="AP18" s="26"/>
      <c r="AQ18" s="26"/>
      <c r="AR18" s="5"/>
      <c r="AS18" s="5"/>
      <c r="AT18" s="25" t="s">
        <v>15</v>
      </c>
      <c r="AU18" s="25" t="s">
        <v>16</v>
      </c>
      <c r="AV18" s="25" t="s">
        <v>16</v>
      </c>
      <c r="AW18" s="25"/>
      <c r="AX18" s="25" t="s">
        <v>17</v>
      </c>
      <c r="AY18" s="25"/>
      <c r="AZ18" s="25" t="s">
        <v>18</v>
      </c>
      <c r="BA18" s="25"/>
      <c r="BB18" s="25" t="s">
        <v>19</v>
      </c>
      <c r="BC18" s="25"/>
      <c r="BD18" s="25" t="s">
        <v>20</v>
      </c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Z18" s="5"/>
    </row>
    <row r="19" customFormat="false" ht="34" hidden="false" customHeight="true" outlineLevel="0" collapsed="false">
      <c r="A19" s="5"/>
      <c r="B19" s="27" t="s">
        <v>21</v>
      </c>
      <c r="C19" s="27"/>
      <c r="D19" s="28" t="s">
        <v>22</v>
      </c>
      <c r="E19" s="28"/>
      <c r="F19" s="28"/>
      <c r="G19" s="28"/>
      <c r="H19" s="28"/>
      <c r="I19" s="29"/>
      <c r="J19" s="19" t="n">
        <v>1</v>
      </c>
      <c r="K19" s="19" t="n">
        <v>2</v>
      </c>
      <c r="L19" s="19" t="n">
        <v>3</v>
      </c>
      <c r="M19" s="19" t="n">
        <v>4</v>
      </c>
      <c r="N19" s="19" t="n">
        <v>5</v>
      </c>
      <c r="O19" s="19" t="n">
        <v>6</v>
      </c>
      <c r="P19" s="5"/>
      <c r="Q19" s="5"/>
      <c r="R19" s="5"/>
      <c r="S19" s="30" t="s">
        <v>23</v>
      </c>
      <c r="T19" s="30" t="s">
        <v>24</v>
      </c>
      <c r="U19" s="30" t="s">
        <v>25</v>
      </c>
      <c r="V19" s="5"/>
      <c r="W19" s="5"/>
      <c r="X19" s="25" t="s">
        <v>26</v>
      </c>
      <c r="Y19" s="25" t="s">
        <v>27</v>
      </c>
      <c r="Z19" s="25" t="s">
        <v>26</v>
      </c>
      <c r="AA19" s="25" t="s">
        <v>27</v>
      </c>
      <c r="AB19" s="25" t="s">
        <v>26</v>
      </c>
      <c r="AC19" s="25" t="s">
        <v>27</v>
      </c>
      <c r="AD19" s="25" t="s">
        <v>26</v>
      </c>
      <c r="AE19" s="25" t="s">
        <v>27</v>
      </c>
      <c r="AF19" s="25" t="s">
        <v>26</v>
      </c>
      <c r="AG19" s="25" t="s">
        <v>27</v>
      </c>
      <c r="AH19" s="25" t="s">
        <v>26</v>
      </c>
      <c r="AI19" s="25" t="s">
        <v>27</v>
      </c>
      <c r="AJ19" s="5"/>
      <c r="AK19" s="5"/>
      <c r="AL19" s="5"/>
      <c r="AM19" s="31" t="n">
        <v>1</v>
      </c>
      <c r="AN19" s="31" t="n">
        <v>2</v>
      </c>
      <c r="AO19" s="31" t="n">
        <v>3</v>
      </c>
      <c r="AP19" s="31" t="n">
        <v>4</v>
      </c>
      <c r="AQ19" s="31" t="n">
        <v>5</v>
      </c>
      <c r="AR19" s="5"/>
      <c r="AS19" s="5"/>
      <c r="AT19" s="25" t="s">
        <v>26</v>
      </c>
      <c r="AU19" s="25" t="s">
        <v>27</v>
      </c>
      <c r="AV19" s="25" t="s">
        <v>26</v>
      </c>
      <c r="AW19" s="25" t="s">
        <v>27</v>
      </c>
      <c r="AX19" s="25" t="s">
        <v>26</v>
      </c>
      <c r="AY19" s="25" t="s">
        <v>27</v>
      </c>
      <c r="AZ19" s="25" t="s">
        <v>26</v>
      </c>
      <c r="BA19" s="25" t="s">
        <v>27</v>
      </c>
      <c r="BB19" s="25" t="s">
        <v>26</v>
      </c>
      <c r="BC19" s="25" t="s">
        <v>27</v>
      </c>
      <c r="BD19" s="25" t="s">
        <v>26</v>
      </c>
      <c r="BE19" s="25" t="s">
        <v>27</v>
      </c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Z19" s="5"/>
    </row>
    <row r="20" s="2" customFormat="true" ht="24.7" hidden="false" customHeight="true" outlineLevel="0" collapsed="false">
      <c r="A20" s="32" t="s">
        <v>28</v>
      </c>
      <c r="B20" s="22" t="str">
        <f aca="false">IF(B12="","",B12)</f>
        <v/>
      </c>
      <c r="C20" s="22" t="str">
        <f aca="false">IF(B17="","",B17)</f>
        <v/>
      </c>
      <c r="D20" s="32"/>
      <c r="E20" s="33"/>
      <c r="F20" s="33"/>
      <c r="G20" s="8"/>
      <c r="H20" s="34"/>
      <c r="I20" s="33"/>
      <c r="J20" s="8" t="str">
        <f aca="false">IF($U20="FG",0,IF($U20="FD",2,IF($S20="F",IF(COUNTIF($D20:$H20,"&lt;0")=$M$5,IF(AND($B20&lt;&gt;"",$C20&lt;&gt;""),1,0),2),"")))</f>
        <v/>
      </c>
      <c r="K20" s="35"/>
      <c r="L20" s="35"/>
      <c r="M20" s="35"/>
      <c r="N20" s="35"/>
      <c r="O20" s="8" t="str">
        <f aca="false">IF($U20="FG",2,IF($U20="FD",0,IF($S20="F",IF(COUNTIF($D20:$H20,"&lt;0")=$M$5,2,1),"")))</f>
        <v/>
      </c>
      <c r="P20" s="5"/>
      <c r="Q20" s="36"/>
      <c r="R20" s="36" t="n">
        <f aca="false">IF(T20="=",1,0)</f>
        <v>0</v>
      </c>
      <c r="S20" s="30" t="str">
        <f aca="false">IF(OR(B20="",C20=""),"",IF(OR(COUNTIF(D20:H20,"&gt;=0")=$M$5,COUNTIF(D20:H20,"&lt;0")=$M$5,U20="FD",U20="FG"),"F",IF(AND(ISNA(MATCH("wo",D20:H20,0)),ISNA(MATCH("wo-",D20:H20,0))),"","F")))</f>
        <v/>
      </c>
      <c r="T20" s="37" t="str">
        <f aca="false">IF(OR(B20="",C20=""),"",IF(J$36=O$36,"=",""))</f>
        <v/>
      </c>
      <c r="U20" s="30" t="str">
        <f aca="false">IF(ISERROR(MATCH("wo",D20:H20,0)),IF(ISERROR(MATCH("-wo",D20:H20,0)),"","FD"),"FG")</f>
        <v/>
      </c>
      <c r="V20" s="5"/>
      <c r="W20" s="38" t="s">
        <v>29</v>
      </c>
      <c r="X20" s="25" t="str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/>
      </c>
      <c r="Y20" s="25" t="str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/>
      </c>
      <c r="Z20" s="39"/>
      <c r="AA20" s="39"/>
      <c r="AB20" s="39"/>
      <c r="AC20" s="39"/>
      <c r="AD20" s="39"/>
      <c r="AE20" s="39"/>
      <c r="AF20" s="39"/>
      <c r="AG20" s="39"/>
      <c r="AH20" s="25" t="str">
        <f aca="false">IF($T20="=",Y20,"")</f>
        <v/>
      </c>
      <c r="AI20" s="25" t="str">
        <f aca="false">IF($T20="=",X20,"")</f>
        <v/>
      </c>
      <c r="AJ20" s="5"/>
      <c r="AK20" s="5"/>
      <c r="AL20" s="5"/>
      <c r="AM20" s="40" t="n">
        <f aca="false">D20</f>
        <v>0</v>
      </c>
      <c r="AN20" s="40" t="n">
        <f aca="false">E20</f>
        <v>0</v>
      </c>
      <c r="AO20" s="40" t="n">
        <f aca="false">F20</f>
        <v>0</v>
      </c>
      <c r="AP20" s="40" t="n">
        <f aca="false">G20</f>
        <v>0</v>
      </c>
      <c r="AQ20" s="40" t="n">
        <f aca="false">H20</f>
        <v>0</v>
      </c>
      <c r="AR20" s="5"/>
      <c r="AS20" s="38" t="s">
        <v>29</v>
      </c>
      <c r="AT20" s="25" t="n">
        <f aca="false">IF(T20="=",COUNTIF(D20:H20,"&gt;=0"),0)</f>
        <v>0</v>
      </c>
      <c r="AU20" s="25" t="n">
        <f aca="false">IF(T20="=",COUNTIF(D20:H20,"&lt;0"),0)</f>
        <v>0</v>
      </c>
      <c r="AV20" s="39"/>
      <c r="AW20" s="39"/>
      <c r="AX20" s="39"/>
      <c r="AY20" s="39"/>
      <c r="AZ20" s="39"/>
      <c r="BA20" s="39"/>
      <c r="BB20" s="39"/>
      <c r="BC20" s="39"/>
      <c r="BD20" s="25" t="n">
        <f aca="false">IF(T20="=",COUNTIF(D20:H20,"&lt;0"),0)</f>
        <v>0</v>
      </c>
      <c r="BE20" s="25" t="n">
        <f aca="false">IF(T20="=",COUNTIF(D20:H20,"&gt;=0"),0)</f>
        <v>0</v>
      </c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</row>
    <row r="21" s="2" customFormat="true" ht="24.65" hidden="false" customHeight="true" outlineLevel="0" collapsed="false">
      <c r="A21" s="32" t="s">
        <v>30</v>
      </c>
      <c r="B21" s="22" t="str">
        <f aca="false">IF(B13="","",B13)</f>
        <v/>
      </c>
      <c r="C21" s="22" t="str">
        <f aca="false">IF(B16="","",B16)</f>
        <v/>
      </c>
      <c r="D21" s="32"/>
      <c r="E21" s="33"/>
      <c r="F21" s="33"/>
      <c r="G21" s="8"/>
      <c r="H21" s="34"/>
      <c r="I21" s="33"/>
      <c r="J21" s="35"/>
      <c r="K21" s="8" t="str">
        <f aca="false">IF($U21="FG",0,IF($U21="FD",2,IF($S21="F",IF(COUNTIF($D21:$H21,"&lt;0")=$M$5,IF(AND($B21&lt;&gt;"",$C21&lt;&gt;""),1,0),2),"")))</f>
        <v/>
      </c>
      <c r="L21" s="35"/>
      <c r="M21" s="35"/>
      <c r="N21" s="8" t="str">
        <f aca="false">IF($U21="FG",2,IF($U21="FD",0,IF($S21="F",IF(COUNTIF($D21:$H21,"&lt;0")=$M$5,2,1),"")))</f>
        <v/>
      </c>
      <c r="O21" s="35"/>
      <c r="P21" s="5"/>
      <c r="Q21" s="36"/>
      <c r="R21" s="36" t="n">
        <f aca="false">IF(T21="=",1,0)</f>
        <v>0</v>
      </c>
      <c r="S21" s="30" t="str">
        <f aca="false">IF(OR(B21="",C21=""),"",IF(OR(COUNTIF(D21:H21,"&gt;=0")=$M$5,COUNTIF(D21:H21,"&lt;0")=$M$5,U21="FD",U21="FG"),"F",IF(AND(ISNA(MATCH("wo",D21:H21,0)),ISNA(MATCH("wo-",D21:H21,0))),"","F")))</f>
        <v/>
      </c>
      <c r="T21" s="37" t="str">
        <f aca="false">IF(OR(B21="",C21=""),"",IF(K$36=N$36,"=",""))</f>
        <v/>
      </c>
      <c r="U21" s="30" t="str">
        <f aca="false">IF(ISERROR(MATCH("wo",D21:H21,0)),IF(ISERROR(MATCH("-wo",D21:H21,0)),"","FD"),"FG")</f>
        <v/>
      </c>
      <c r="V21" s="5"/>
      <c r="W21" s="38" t="s">
        <v>31</v>
      </c>
      <c r="X21" s="39"/>
      <c r="Y21" s="39"/>
      <c r="Z21" s="25" t="str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/>
      </c>
      <c r="AA21" s="25" t="str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/>
      </c>
      <c r="AB21" s="39"/>
      <c r="AC21" s="39"/>
      <c r="AD21" s="39"/>
      <c r="AE21" s="39"/>
      <c r="AF21" s="25" t="str">
        <f aca="false">IF($T21="=",AA21,"")</f>
        <v/>
      </c>
      <c r="AG21" s="25" t="str">
        <f aca="false">IF($T21="=",Z21,"")</f>
        <v/>
      </c>
      <c r="AH21" s="39"/>
      <c r="AI21" s="39"/>
      <c r="AJ21" s="5"/>
      <c r="AK21" s="5"/>
      <c r="AL21" s="5"/>
      <c r="AM21" s="40" t="n">
        <f aca="false">D21</f>
        <v>0</v>
      </c>
      <c r="AN21" s="40" t="n">
        <f aca="false">E21</f>
        <v>0</v>
      </c>
      <c r="AO21" s="40" t="n">
        <f aca="false">F21</f>
        <v>0</v>
      </c>
      <c r="AP21" s="40" t="n">
        <f aca="false">G21</f>
        <v>0</v>
      </c>
      <c r="AQ21" s="40" t="n">
        <f aca="false">H21</f>
        <v>0</v>
      </c>
      <c r="AR21" s="5"/>
      <c r="AS21" s="38" t="s">
        <v>31</v>
      </c>
      <c r="AT21" s="39"/>
      <c r="AU21" s="39"/>
      <c r="AV21" s="25" t="n">
        <f aca="false">IF(T21="=",COUNTIF(D21:H21,"&gt;=0"),0)</f>
        <v>0</v>
      </c>
      <c r="AW21" s="25" t="n">
        <f aca="false">IF(T21="=",COUNTIF(D21:H21,"&lt;0"),0)</f>
        <v>0</v>
      </c>
      <c r="AX21" s="39"/>
      <c r="AY21" s="39"/>
      <c r="AZ21" s="39"/>
      <c r="BA21" s="39"/>
      <c r="BB21" s="25" t="n">
        <f aca="false">IF(T21="=",COUNTIF(D21:H21,"&lt;0"),0)</f>
        <v>0</v>
      </c>
      <c r="BC21" s="25" t="n">
        <f aca="false">IF(T21="=",COUNTIF(D21:H21,"&gt;=0"),0)</f>
        <v>0</v>
      </c>
      <c r="BD21" s="39"/>
      <c r="BE21" s="39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</row>
    <row r="22" customFormat="false" ht="24.65" hidden="false" customHeight="true" outlineLevel="0" collapsed="false">
      <c r="A22" s="32" t="s">
        <v>32</v>
      </c>
      <c r="B22" s="22" t="str">
        <f aca="false">IF(B14="","",B14)</f>
        <v/>
      </c>
      <c r="C22" s="22" t="str">
        <f aca="false">IF(B15="","",B15)</f>
        <v/>
      </c>
      <c r="D22" s="32"/>
      <c r="E22" s="33"/>
      <c r="F22" s="33"/>
      <c r="G22" s="8"/>
      <c r="H22" s="34"/>
      <c r="I22" s="33"/>
      <c r="J22" s="35"/>
      <c r="K22" s="35"/>
      <c r="L22" s="8" t="str">
        <f aca="false">IF($U22="FG",0,IF($U22="FD",2,IF($S22="F",IF(COUNTIF($D22:$H22,"&lt;0")=$M$5,IF(AND($B22&lt;&gt;"",$C22&lt;&gt;""),1,0),2),"")))</f>
        <v/>
      </c>
      <c r="M22" s="8" t="str">
        <f aca="false">IF($U22="FG",2,IF($U22="FD",0,IF($S22="F",IF(COUNTIF($D22:$H22,"&lt;0")=$M$5,2,1),"")))</f>
        <v/>
      </c>
      <c r="N22" s="35"/>
      <c r="O22" s="35"/>
      <c r="P22" s="5"/>
      <c r="Q22" s="36"/>
      <c r="R22" s="36" t="n">
        <f aca="false">IF(T22="=",1,0)</f>
        <v>0</v>
      </c>
      <c r="S22" s="30" t="str">
        <f aca="false">IF(OR(B22="",C22=""),"",IF(OR(COUNTIF(D22:H22,"&gt;=0")=$M$5,COUNTIF(D22:H22,"&lt;0")=$M$5,U22="FD",U22="FG"),"F",IF(AND(ISNA(MATCH("wo",D22:H22,0)),ISNA(MATCH("wo-",D22:H22,0))),"","F")))</f>
        <v/>
      </c>
      <c r="T22" s="37" t="str">
        <f aca="false">IF(OR(B22="",C22=""),"",IF(L$36=M$36,"=",""))</f>
        <v/>
      </c>
      <c r="U22" s="30" t="str">
        <f aca="false">IF(ISERROR(MATCH("wo",D22:H22,0)),IF(ISERROR(MATCH("-wo",D22:H22,0)),"","FD"),"FG")</f>
        <v/>
      </c>
      <c r="V22" s="5"/>
      <c r="W22" s="38" t="s">
        <v>33</v>
      </c>
      <c r="X22" s="39"/>
      <c r="Y22" s="39"/>
      <c r="Z22" s="39"/>
      <c r="AA22" s="39"/>
      <c r="AB22" s="25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AC22" s="25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AD22" s="25" t="str">
        <f aca="false">IF($T22="=",AC22,"")</f>
        <v/>
      </c>
      <c r="AE22" s="25" t="str">
        <f aca="false">IF($T22="=",AB22,"")</f>
        <v/>
      </c>
      <c r="AF22" s="39"/>
      <c r="AG22" s="39"/>
      <c r="AH22" s="39"/>
      <c r="AI22" s="39"/>
      <c r="AJ22" s="5"/>
      <c r="AK22" s="5"/>
      <c r="AL22" s="5"/>
      <c r="AM22" s="40" t="n">
        <f aca="false">D22</f>
        <v>0</v>
      </c>
      <c r="AN22" s="40" t="n">
        <f aca="false">E22</f>
        <v>0</v>
      </c>
      <c r="AO22" s="40" t="n">
        <f aca="false">F22</f>
        <v>0</v>
      </c>
      <c r="AP22" s="40" t="n">
        <f aca="false">G22</f>
        <v>0</v>
      </c>
      <c r="AQ22" s="40" t="n">
        <f aca="false">H22</f>
        <v>0</v>
      </c>
      <c r="AR22" s="5"/>
      <c r="AS22" s="38" t="s">
        <v>33</v>
      </c>
      <c r="AT22" s="39"/>
      <c r="AU22" s="39"/>
      <c r="AV22" s="39"/>
      <c r="AW22" s="39"/>
      <c r="AX22" s="25" t="n">
        <f aca="false">IF(T22="=",COUNTIF(D22:H22,"&gt;=0"),0)</f>
        <v>0</v>
      </c>
      <c r="AY22" s="25" t="n">
        <f aca="false">IF(T22="=",COUNTIF(D22:H22,"&lt;0"),0)</f>
        <v>0</v>
      </c>
      <c r="AZ22" s="25" t="n">
        <f aca="false">IF(T22="=",COUNTIF(D22:H22,"&lt;0"),0)</f>
        <v>0</v>
      </c>
      <c r="BA22" s="25" t="n">
        <f aca="false">IF(T22="=",COUNTIF(D22:H22,"&gt;=0"),0)</f>
        <v>0</v>
      </c>
      <c r="BB22" s="39"/>
      <c r="BC22" s="39"/>
      <c r="BD22" s="39"/>
      <c r="BE22" s="39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Z22" s="5"/>
    </row>
    <row r="23" customFormat="false" ht="24.7" hidden="false" customHeight="true" outlineLevel="0" collapsed="false">
      <c r="A23" s="32" t="s">
        <v>34</v>
      </c>
      <c r="B23" s="22" t="str">
        <f aca="false">IF(B12="","",B12)</f>
        <v/>
      </c>
      <c r="C23" s="22" t="str">
        <f aca="false">IF(B16="","",B16)</f>
        <v/>
      </c>
      <c r="D23" s="32"/>
      <c r="E23" s="33"/>
      <c r="F23" s="33"/>
      <c r="G23" s="8"/>
      <c r="H23" s="34"/>
      <c r="I23" s="33"/>
      <c r="J23" s="8" t="str">
        <f aca="false">IF($U23="FG",0,IF($U23="FD",2,IF($S23="F",IF(COUNTIF($D23:$H23,"&lt;0")=$M$5,IF(AND($B23&lt;&gt;"",$C23&lt;&gt;""),1,0),2),"")))</f>
        <v/>
      </c>
      <c r="K23" s="35"/>
      <c r="L23" s="35"/>
      <c r="M23" s="35"/>
      <c r="N23" s="8" t="str">
        <f aca="false">IF($U23="FG",2,IF($U23="FD",0,IF($S23="F",IF(COUNTIF($D23:$H23,"&lt;0")=$M$5,2,1),"")))</f>
        <v/>
      </c>
      <c r="O23" s="35"/>
      <c r="P23" s="5"/>
      <c r="Q23" s="36"/>
      <c r="R23" s="36" t="n">
        <f aca="false">IF(T23="=",1,0)</f>
        <v>0</v>
      </c>
      <c r="S23" s="30" t="str">
        <f aca="false">IF(OR(B23="",C23=""),"",IF(OR(COUNTIF(D23:H23,"&gt;=0")=$M$5,COUNTIF(D23:H23,"&lt;0")=$M$5,U23="FD",U23="FG"),"F",IF(AND(ISNA(MATCH("wo",D23:H23,0)),ISNA(MATCH("wo-",D23:H23,0))),"","F")))</f>
        <v/>
      </c>
      <c r="T23" s="37" t="str">
        <f aca="false">IF(OR(B23="",C23=""),"",IF(J$36=N$36,"=",""))</f>
        <v/>
      </c>
      <c r="U23" s="30" t="str">
        <f aca="false">IF(ISERROR(MATCH("wo",D23:H23,0)),IF(ISERROR(MATCH("-wo",D23:H23,0)),"","FD"),"FG")</f>
        <v/>
      </c>
      <c r="V23" s="5"/>
      <c r="W23" s="38" t="s">
        <v>35</v>
      </c>
      <c r="X23" s="25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Y23" s="25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Z23" s="39"/>
      <c r="AA23" s="39"/>
      <c r="AB23" s="39"/>
      <c r="AC23" s="39"/>
      <c r="AD23" s="25" t="str">
        <f aca="false">IF($T23="=",Y23,"")</f>
        <v/>
      </c>
      <c r="AE23" s="25" t="str">
        <f aca="false">IF($T23="=",X23,"")</f>
        <v/>
      </c>
      <c r="AF23" s="39"/>
      <c r="AG23" s="39"/>
      <c r="AH23" s="39"/>
      <c r="AI23" s="39"/>
      <c r="AJ23" s="5"/>
      <c r="AK23" s="5"/>
      <c r="AL23" s="5"/>
      <c r="AM23" s="40" t="n">
        <f aca="false">D23</f>
        <v>0</v>
      </c>
      <c r="AN23" s="40" t="n">
        <f aca="false">E23</f>
        <v>0</v>
      </c>
      <c r="AO23" s="40" t="n">
        <f aca="false">F23</f>
        <v>0</v>
      </c>
      <c r="AP23" s="40" t="n">
        <f aca="false">G23</f>
        <v>0</v>
      </c>
      <c r="AQ23" s="40" t="n">
        <f aca="false">H23</f>
        <v>0</v>
      </c>
      <c r="AR23" s="5"/>
      <c r="AS23" s="38" t="s">
        <v>35</v>
      </c>
      <c r="AT23" s="25" t="n">
        <f aca="false">IF(T23="=",COUNTIF(D23:H23,"&gt;=0"),0)</f>
        <v>0</v>
      </c>
      <c r="AU23" s="25" t="n">
        <f aca="false">IF(T23="=",COUNTIF(D23:H23,"&lt;0"),0)</f>
        <v>0</v>
      </c>
      <c r="AV23" s="39"/>
      <c r="AW23" s="39"/>
      <c r="AX23" s="39"/>
      <c r="AY23" s="39"/>
      <c r="AZ23" s="39"/>
      <c r="BA23" s="39"/>
      <c r="BB23" s="25" t="n">
        <f aca="false">IF(T23="=",COUNTIF(D23:H23,"&lt;0"),0)</f>
        <v>0</v>
      </c>
      <c r="BC23" s="25" t="n">
        <f aca="false">IF(T23="=",COUNTIF(D23:H23,"&gt;=0"),0)</f>
        <v>0</v>
      </c>
      <c r="BD23" s="39"/>
      <c r="BE23" s="39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Z23" s="5"/>
    </row>
    <row r="24" customFormat="false" ht="24.7" hidden="false" customHeight="true" outlineLevel="0" collapsed="false">
      <c r="A24" s="32" t="s">
        <v>36</v>
      </c>
      <c r="B24" s="22" t="str">
        <f aca="false">IF(B15="","",B15)</f>
        <v/>
      </c>
      <c r="C24" s="22" t="str">
        <f aca="false">IF(B17="","",B17)</f>
        <v/>
      </c>
      <c r="D24" s="32"/>
      <c r="E24" s="33"/>
      <c r="F24" s="33"/>
      <c r="G24" s="8"/>
      <c r="H24" s="34"/>
      <c r="I24" s="33"/>
      <c r="J24" s="35"/>
      <c r="K24" s="35"/>
      <c r="L24" s="35"/>
      <c r="M24" s="8" t="str">
        <f aca="false">IF($U24="FG",0,IF($U24="FD",2,IF($S24="F",IF(COUNTIF($D24:$H24,"&lt;0")=$M$5,IF(AND($B24&lt;&gt;"",$C24&lt;&gt;""),1,0),2),"")))</f>
        <v/>
      </c>
      <c r="N24" s="35"/>
      <c r="O24" s="8" t="str">
        <f aca="false">IF($U24="FG",2,IF($U24="FD",0,IF($S24="F",IF(COUNTIF($D24:$H24,"&lt;0")=$M$5,2,1),"")))</f>
        <v/>
      </c>
      <c r="P24" s="5"/>
      <c r="Q24" s="36"/>
      <c r="R24" s="36" t="n">
        <f aca="false">IF(T24="=",1,0)</f>
        <v>0</v>
      </c>
      <c r="S24" s="30" t="str">
        <f aca="false">IF(OR(B24="",C24=""),"",IF(OR(COUNTIF(D24:H24,"&gt;=0")=$M$5,COUNTIF(D24:H24,"&lt;0")=$M$5,U24="FD",U24="FG"),"F",IF(AND(ISNA(MATCH("wo",D24:H24,0)),ISNA(MATCH("wo-",D24:H24,0))),"","F")))</f>
        <v/>
      </c>
      <c r="T24" s="37" t="str">
        <f aca="false">IF(OR(B24="",C24=""),"",IF(M$36=O$36,"=",""))</f>
        <v/>
      </c>
      <c r="U24" s="30" t="str">
        <f aca="false">IF(ISERROR(MATCH("wo",D24:H24,0)),IF(ISERROR(MATCH("-wo",D24:H24,0)),"","FD"),"FG")</f>
        <v/>
      </c>
      <c r="V24" s="5"/>
      <c r="W24" s="38" t="s">
        <v>37</v>
      </c>
      <c r="X24" s="39"/>
      <c r="Y24" s="39"/>
      <c r="Z24" s="39"/>
      <c r="AA24" s="39"/>
      <c r="AB24" s="39"/>
      <c r="AC24" s="39"/>
      <c r="AD24" s="25" t="str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/>
      </c>
      <c r="AE24" s="25" t="str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/>
      </c>
      <c r="AF24" s="39"/>
      <c r="AG24" s="39"/>
      <c r="AH24" s="25" t="str">
        <f aca="false">IF($T24="=",AE24,"")</f>
        <v/>
      </c>
      <c r="AI24" s="25" t="str">
        <f aca="false">IF($T24="=",AD24,"")</f>
        <v/>
      </c>
      <c r="AJ24" s="5"/>
      <c r="AK24" s="5"/>
      <c r="AL24" s="5"/>
      <c r="AM24" s="40" t="n">
        <f aca="false">D24</f>
        <v>0</v>
      </c>
      <c r="AN24" s="40" t="n">
        <f aca="false">E24</f>
        <v>0</v>
      </c>
      <c r="AO24" s="40" t="n">
        <f aca="false">F24</f>
        <v>0</v>
      </c>
      <c r="AP24" s="40" t="n">
        <f aca="false">G24</f>
        <v>0</v>
      </c>
      <c r="AQ24" s="40" t="n">
        <f aca="false">H24</f>
        <v>0</v>
      </c>
      <c r="AR24" s="5"/>
      <c r="AS24" s="38" t="s">
        <v>37</v>
      </c>
      <c r="AT24" s="39"/>
      <c r="AU24" s="39"/>
      <c r="AV24" s="39"/>
      <c r="AW24" s="39"/>
      <c r="AX24" s="39"/>
      <c r="AY24" s="39"/>
      <c r="AZ24" s="25" t="n">
        <f aca="false">IF(T24="=",COUNTIF(D24:H24,"&gt;=0"),0)</f>
        <v>0</v>
      </c>
      <c r="BA24" s="25" t="n">
        <f aca="false">IF(T24="=",COUNTIF(D24:H24,"&lt;0"),0)</f>
        <v>0</v>
      </c>
      <c r="BB24" s="39"/>
      <c r="BC24" s="39"/>
      <c r="BD24" s="25" t="n">
        <f aca="false">IF(T24="=",COUNTIF(D24:H24,"&lt;0"),0)</f>
        <v>0</v>
      </c>
      <c r="BE24" s="25" t="n">
        <f aca="false">IF(T24="=",COUNTIF(D24:H24,"&gt;=0"),0)</f>
        <v>0</v>
      </c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Z24" s="5"/>
    </row>
    <row r="25" customFormat="false" ht="24.7" hidden="false" customHeight="true" outlineLevel="0" collapsed="false">
      <c r="A25" s="32" t="s">
        <v>38</v>
      </c>
      <c r="B25" s="22" t="str">
        <f aca="false">IF(B13="","",B13)</f>
        <v/>
      </c>
      <c r="C25" s="22" t="str">
        <f aca="false">IF(B14="","",B14)</f>
        <v/>
      </c>
      <c r="D25" s="32"/>
      <c r="E25" s="33"/>
      <c r="F25" s="33"/>
      <c r="G25" s="8"/>
      <c r="H25" s="34"/>
      <c r="I25" s="33"/>
      <c r="J25" s="35"/>
      <c r="K25" s="8" t="str">
        <f aca="false">IF($U25="FG",0,IF($U25="FD",2,IF($S25="F",IF(COUNTIF($D25:$H25,"&lt;0")=$M$5,IF(AND($B25&lt;&gt;"",$C25&lt;&gt;""),1,0),2),"")))</f>
        <v/>
      </c>
      <c r="L25" s="8" t="str">
        <f aca="false">IF($U25="FG",2,IF($U25="FD",0,IF($S25="F",IF(COUNTIF($D25:$H25,"&lt;0")=$M$5,2,1),"")))</f>
        <v/>
      </c>
      <c r="M25" s="35"/>
      <c r="N25" s="35"/>
      <c r="O25" s="35"/>
      <c r="P25" s="5"/>
      <c r="Q25" s="36"/>
      <c r="R25" s="36" t="n">
        <f aca="false">IF(T25="=",1,0)</f>
        <v>0</v>
      </c>
      <c r="S25" s="30" t="str">
        <f aca="false">IF(OR(B25="",C25=""),"",IF(OR(COUNTIF(D25:H25,"&gt;=0")=$M$5,COUNTIF(D25:H25,"&lt;0")=$M$5,U25="FD",U25="FG"),"F",IF(AND(ISNA(MATCH("wo",D25:H25,0)),ISNA(MATCH("wo-",D25:H25,0))),"","F")))</f>
        <v/>
      </c>
      <c r="T25" s="37" t="str">
        <f aca="false">IF(OR(B25="",C25=""),"",IF(K$36=L$36,"=",""))</f>
        <v/>
      </c>
      <c r="U25" s="30" t="str">
        <f aca="false">IF(ISERROR(MATCH("wo",D25:H25,0)),IF(ISERROR(MATCH("-wo",D25:H25,0)),"","FD"),"FG")</f>
        <v/>
      </c>
      <c r="V25" s="5"/>
      <c r="W25" s="38" t="s">
        <v>39</v>
      </c>
      <c r="X25" s="39"/>
      <c r="Y25" s="39"/>
      <c r="Z25" s="25" t="str">
        <f aca="false">IF($T25="=",IF($D25="",0,IF($D25&lt;0,ABS($D25),IF($D25&lt;10,11,$D25+2)))+IF($E25="",0,IF($E25&lt;0,ABS($E25),IF($E25&lt;10,11,$E25+2)))+IF($F25="",0,IF($F25&lt;0,ABS($F25),IF($F25&lt;10,11,$F25+2)))+IF($G25="",0,IF($G25&lt;0,ABS($G25),IF($G25&lt;10,11,$G25+2)))+IF($H25="",0,IF($H25&lt;0,ABS($H25),IF($H25&lt;10,11,$H25+2))),"")</f>
        <v/>
      </c>
      <c r="AA25" s="25" t="str">
        <f aca="false">IF($T25="=",IF($D25="",0,IF($D25&lt;0,IF(ABS($D25)&lt;10,11,ABS($D25)+2),ABS($D25)))+IF($E25="",0,IF($E25&lt;0,IF(ABS($E25)&lt;10,11,ABS($E25)+2),ABS($E25)))+IF($F25="",0,IF($F25&lt;0,IF(ABS($F25)&lt;10,11,ABS($F25)+2),ABS($F25)))+IF($G25="",0,IF($G25&lt;0,IF(ABS($G25)&lt;10,11,ABS($G25)+2),ABS($G25)))+IF($H25="",0,IF($H25&lt;0,IF(ABS($H25)&lt;10,11,ABS($H25)+2),ABS($H25))),"")</f>
        <v/>
      </c>
      <c r="AB25" s="25" t="str">
        <f aca="false">IF($T25="=",AA25,"")</f>
        <v/>
      </c>
      <c r="AC25" s="25" t="str">
        <f aca="false">IF($T25="=",Z25,"")</f>
        <v/>
      </c>
      <c r="AD25" s="39"/>
      <c r="AE25" s="39"/>
      <c r="AF25" s="39"/>
      <c r="AG25" s="39"/>
      <c r="AH25" s="39"/>
      <c r="AI25" s="39"/>
      <c r="AJ25" s="5"/>
      <c r="AK25" s="5"/>
      <c r="AL25" s="5"/>
      <c r="AM25" s="40" t="n">
        <f aca="false">D25</f>
        <v>0</v>
      </c>
      <c r="AN25" s="40" t="n">
        <f aca="false">E25</f>
        <v>0</v>
      </c>
      <c r="AO25" s="40" t="n">
        <f aca="false">F25</f>
        <v>0</v>
      </c>
      <c r="AP25" s="40" t="n">
        <f aca="false">G25</f>
        <v>0</v>
      </c>
      <c r="AQ25" s="40" t="n">
        <f aca="false">H25</f>
        <v>0</v>
      </c>
      <c r="AR25" s="5"/>
      <c r="AS25" s="38" t="s">
        <v>39</v>
      </c>
      <c r="AT25" s="39"/>
      <c r="AU25" s="39"/>
      <c r="AV25" s="25" t="n">
        <f aca="false">IF(T25="=",COUNTIF(D25:H25,"&gt;=0"),0)</f>
        <v>0</v>
      </c>
      <c r="AW25" s="25" t="n">
        <f aca="false">IF(T25="=",COUNTIF(D25:H25,"&lt;0"),0)</f>
        <v>0</v>
      </c>
      <c r="AX25" s="25" t="n">
        <f aca="false">IF(T25="=",COUNTIF(D25:H25,"&lt;0"),0)</f>
        <v>0</v>
      </c>
      <c r="AY25" s="25" t="n">
        <f aca="false">IF(T25="=",COUNTIF(D25:H25,"&gt;=0"),0)</f>
        <v>0</v>
      </c>
      <c r="AZ25" s="39"/>
      <c r="BA25" s="39"/>
      <c r="BB25" s="39"/>
      <c r="BC25" s="39"/>
      <c r="BD25" s="39"/>
      <c r="BE25" s="39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Z25" s="5"/>
    </row>
    <row r="26" customFormat="false" ht="24.7" hidden="false" customHeight="true" outlineLevel="0" collapsed="false">
      <c r="A26" s="32" t="s">
        <v>40</v>
      </c>
      <c r="B26" s="22" t="str">
        <f aca="false">IF(B12="","",B12)</f>
        <v/>
      </c>
      <c r="C26" s="22" t="str">
        <f aca="false">IF(B15="","",B15)</f>
        <v/>
      </c>
      <c r="D26" s="32"/>
      <c r="E26" s="33"/>
      <c r="F26" s="33"/>
      <c r="G26" s="8"/>
      <c r="H26" s="34"/>
      <c r="I26" s="33"/>
      <c r="J26" s="8" t="str">
        <f aca="false">IF($U26="FG",0,IF($U26="FD",2,IF($S26="F",IF(COUNTIF($D26:$H26,"&lt;0")=$M$5,IF(AND($B26&lt;&gt;"",$C26&lt;&gt;""),1,0),2),"")))</f>
        <v/>
      </c>
      <c r="K26" s="35"/>
      <c r="L26" s="35"/>
      <c r="M26" s="8" t="str">
        <f aca="false">IF($U26="FG",2,IF($U26="FD",0,IF($S26="F",IF(COUNTIF($D26:$H26,"&lt;0")=$M$5,2,1),"")))</f>
        <v/>
      </c>
      <c r="N26" s="35"/>
      <c r="O26" s="35"/>
      <c r="P26" s="5"/>
      <c r="Q26" s="36"/>
      <c r="R26" s="36" t="n">
        <f aca="false">IF(T26="=",1,0)</f>
        <v>0</v>
      </c>
      <c r="S26" s="30" t="str">
        <f aca="false">IF(OR(B26="",C26=""),"",IF(OR(COUNTIF(D26:H26,"&gt;=0")=$M$5,COUNTIF(D26:H26,"&lt;0")=$M$5,U26="FD",U26="FG"),"F",IF(AND(ISNA(MATCH("wo",D26:H26,0)),ISNA(MATCH("wo-",D26:H26,0))),"","F")))</f>
        <v/>
      </c>
      <c r="T26" s="37" t="str">
        <f aca="false">IF(OR(B26="",C26=""),"",IF(J$36=M$36,"=",""))</f>
        <v/>
      </c>
      <c r="U26" s="30" t="str">
        <f aca="false">IF(ISERROR(MATCH("wo",D26:H26,0)),IF(ISERROR(MATCH("-wo",D26:H26,0)),"","FD"),"FG")</f>
        <v/>
      </c>
      <c r="V26" s="5"/>
      <c r="W26" s="38" t="s">
        <v>41</v>
      </c>
      <c r="X26" s="25" t="str">
        <f aca="false">IF($T26="=",IF($D26="",0,IF($D26&lt;0,ABS($D26),IF($D26&lt;10,11,$D26+2)))+IF($E26="",0,IF($E26&lt;0,ABS($E26),IF($E26&lt;10,11,$E26+2)))+IF($F26="",0,IF($F26&lt;0,ABS($F26),IF($F26&lt;10,11,$F26+2)))+IF($G26="",0,IF($G26&lt;0,ABS($G26),IF($G26&lt;10,11,$G26+2)))+IF($H26="",0,IF($H26&lt;0,ABS($H26),IF($H26&lt;10,11,$H26+2))),"")</f>
        <v/>
      </c>
      <c r="Y26" s="25" t="str">
        <f aca="false">IF($T26="=",IF($D26="",0,IF($D26&lt;0,IF(ABS($D26)&lt;10,11,ABS($D26)+2),ABS($D26)))+IF($E26="",0,IF($E26&lt;0,IF(ABS($E26)&lt;10,11,ABS($E26)+2),ABS($E26)))+IF($F26="",0,IF($F26&lt;0,IF(ABS($F26)&lt;10,11,ABS($F26)+2),ABS($F26)))+IF($G26="",0,IF($G26&lt;0,IF(ABS($G26)&lt;10,11,ABS($G26)+2),ABS($G26)))+IF($H26="",0,IF($H26&lt;0,IF(ABS($H26)&lt;10,11,ABS($H26)+2),ABS($H26))),"")</f>
        <v/>
      </c>
      <c r="Z26" s="39"/>
      <c r="AA26" s="39"/>
      <c r="AB26" s="39"/>
      <c r="AC26" s="39"/>
      <c r="AD26" s="25" t="str">
        <f aca="false">IF($T26="=",Y26,"")</f>
        <v/>
      </c>
      <c r="AE26" s="25" t="str">
        <f aca="false">IF($T26="=",X26,"")</f>
        <v/>
      </c>
      <c r="AF26" s="39"/>
      <c r="AG26" s="39"/>
      <c r="AH26" s="39"/>
      <c r="AI26" s="39"/>
      <c r="AJ26" s="5"/>
      <c r="AK26" s="5"/>
      <c r="AL26" s="5"/>
      <c r="AM26" s="40" t="n">
        <f aca="false">D26</f>
        <v>0</v>
      </c>
      <c r="AN26" s="40" t="n">
        <f aca="false">E26</f>
        <v>0</v>
      </c>
      <c r="AO26" s="40" t="n">
        <f aca="false">F26</f>
        <v>0</v>
      </c>
      <c r="AP26" s="40" t="n">
        <f aca="false">G26</f>
        <v>0</v>
      </c>
      <c r="AQ26" s="40" t="n">
        <f aca="false">H26</f>
        <v>0</v>
      </c>
      <c r="AR26" s="5"/>
      <c r="AS26" s="38" t="s">
        <v>41</v>
      </c>
      <c r="AT26" s="25" t="n">
        <f aca="false">IF(T26="=",COUNTIF(D26:H26,"&gt;=0"),0)</f>
        <v>0</v>
      </c>
      <c r="AU26" s="25" t="n">
        <f aca="false">IF(T26="=",COUNTIF(D26:H26,"&lt;0"),0)</f>
        <v>0</v>
      </c>
      <c r="AV26" s="39"/>
      <c r="AW26" s="39"/>
      <c r="AX26" s="39"/>
      <c r="AY26" s="39"/>
      <c r="AZ26" s="25" t="n">
        <f aca="false">IF(T26="=",COUNTIF(D26:H26,"&lt;0"),0)</f>
        <v>0</v>
      </c>
      <c r="BA26" s="25" t="n">
        <f aca="false">IF(T26="=",COUNTIF(D26:H26,"&gt;=0"),0)</f>
        <v>0</v>
      </c>
      <c r="BB26" s="39"/>
      <c r="BC26" s="39"/>
      <c r="BD26" s="39"/>
      <c r="BE26" s="39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Z26" s="5"/>
    </row>
    <row r="27" customFormat="false" ht="24.7" hidden="false" customHeight="true" outlineLevel="0" collapsed="false">
      <c r="A27" s="32" t="s">
        <v>42</v>
      </c>
      <c r="B27" s="22" t="str">
        <f aca="false">IF(B14="","",B14)</f>
        <v/>
      </c>
      <c r="C27" s="22" t="str">
        <f aca="false">IF(B16="","",B16)</f>
        <v/>
      </c>
      <c r="D27" s="32"/>
      <c r="E27" s="33"/>
      <c r="F27" s="33"/>
      <c r="G27" s="8"/>
      <c r="H27" s="34"/>
      <c r="I27" s="33"/>
      <c r="J27" s="35"/>
      <c r="K27" s="35"/>
      <c r="L27" s="8" t="str">
        <f aca="false">IF($U27="FG",0,IF($U27="FD",2,IF($S27="F",IF(COUNTIF($D27:$H27,"&lt;0")=$M$5,IF(AND($B27&lt;&gt;"",$C27&lt;&gt;""),1,0),2),"")))</f>
        <v/>
      </c>
      <c r="M27" s="35"/>
      <c r="N27" s="8" t="str">
        <f aca="false">IF($U27="FG",2,IF($U27="FD",0,IF($S27="F",IF(COUNTIF($D27:$H27,"&lt;0")=$M$5,2,1),"")))</f>
        <v/>
      </c>
      <c r="O27" s="35"/>
      <c r="P27" s="5"/>
      <c r="Q27" s="36"/>
      <c r="R27" s="36" t="n">
        <f aca="false">IF(T27="=",1,0)</f>
        <v>0</v>
      </c>
      <c r="S27" s="30" t="str">
        <f aca="false">IF(OR(B27="",C27=""),"",IF(OR(COUNTIF(D27:H27,"&gt;=0")=$M$5,COUNTIF(D27:H27,"&lt;0")=$M$5,U27="FD",U27="FG"),"F",IF(AND(ISNA(MATCH("wo",D27:H27,0)),ISNA(MATCH("wo-",D27:H27,0))),"","F")))</f>
        <v/>
      </c>
      <c r="T27" s="37" t="str">
        <f aca="false">IF(OR(B27="",C27=""),"",IF(L36=N36,"=",""))</f>
        <v/>
      </c>
      <c r="U27" s="30" t="str">
        <f aca="false">IF(ISERROR(MATCH("wo",D27:H27,0)),IF(ISERROR(MATCH("-wo",D27:H27,0)),"","FD"),"FG")</f>
        <v/>
      </c>
      <c r="V27" s="5"/>
      <c r="W27" s="38" t="s">
        <v>43</v>
      </c>
      <c r="X27" s="39"/>
      <c r="Y27" s="39"/>
      <c r="Z27" s="39"/>
      <c r="AA27" s="39"/>
      <c r="AB27" s="25" t="str">
        <f aca="false">IF($T27="=",IF($D27="",0,IF($D27&lt;0,ABS($D27),IF($D27&lt;10,11,$D27+2)))+IF($E27="",0,IF($E27&lt;0,ABS($E27),IF($E27&lt;10,11,$E27+2)))+IF($F27="",0,IF($F27&lt;0,ABS($F27),IF($F27&lt;10,11,$F27+2)))+IF($G27="",0,IF($G27&lt;0,ABS($G27),IF($G27&lt;10,11,$G27+2)))+IF($H27="",0,IF($H27&lt;0,ABS($H27),IF($H27&lt;10,11,$H27+2))),"")</f>
        <v/>
      </c>
      <c r="AC27" s="25" t="str">
        <f aca="false">IF($T27="=",IF($D27="",0,IF($D27&lt;0,IF(ABS($D27)&lt;10,11,ABS($D27)+2),ABS($D27)))+IF($E27="",0,IF($E27&lt;0,IF(ABS($E27)&lt;10,11,ABS($E27)+2),ABS($E27)))+IF($F27="",0,IF($F27&lt;0,IF(ABS($F27)&lt;10,11,ABS($F27)+2),ABS($F27)))+IF($G27="",0,IF($G27&lt;0,IF(ABS($G27)&lt;10,11,ABS($G27)+2),ABS($G27)))+IF($H27="",0,IF($H27&lt;0,IF(ABS($H27)&lt;10,11,ABS($H27)+2),ABS($H27))),"")</f>
        <v/>
      </c>
      <c r="AD27" s="39"/>
      <c r="AE27" s="39"/>
      <c r="AF27" s="25" t="str">
        <f aca="false">IF($T27="=",AC27,"")</f>
        <v/>
      </c>
      <c r="AG27" s="25" t="str">
        <f aca="false">IF($T27="=",AB27,"")</f>
        <v/>
      </c>
      <c r="AH27" s="39"/>
      <c r="AI27" s="39"/>
      <c r="AJ27" s="5"/>
      <c r="AK27" s="5"/>
      <c r="AL27" s="5"/>
      <c r="AM27" s="40" t="n">
        <f aca="false">D27</f>
        <v>0</v>
      </c>
      <c r="AN27" s="40" t="n">
        <f aca="false">E27</f>
        <v>0</v>
      </c>
      <c r="AO27" s="40" t="n">
        <f aca="false">F27</f>
        <v>0</v>
      </c>
      <c r="AP27" s="40" t="n">
        <f aca="false">G27</f>
        <v>0</v>
      </c>
      <c r="AQ27" s="40" t="n">
        <f aca="false">H27</f>
        <v>0</v>
      </c>
      <c r="AR27" s="5"/>
      <c r="AS27" s="38" t="s">
        <v>43</v>
      </c>
      <c r="AT27" s="39"/>
      <c r="AU27" s="39"/>
      <c r="AV27" s="39"/>
      <c r="AW27" s="39"/>
      <c r="AX27" s="25" t="n">
        <f aca="false">IF(T27="=",COUNTIF(D27:H27,"&gt;=0"),0)</f>
        <v>0</v>
      </c>
      <c r="AY27" s="25" t="n">
        <f aca="false">IF(T27="=",COUNTIF(D27:H27,"&lt;0"),0)</f>
        <v>0</v>
      </c>
      <c r="AZ27" s="25"/>
      <c r="BA27" s="25"/>
      <c r="BB27" s="25" t="n">
        <f aca="false">IF(T27="=",COUNTIF(D27:H27,"&lt;0"),0)</f>
        <v>0</v>
      </c>
      <c r="BC27" s="25" t="n">
        <f aca="false">IF(T27="=",COUNTIF(D27:H27,"&gt;=0"),0)</f>
        <v>0</v>
      </c>
      <c r="BD27" s="39"/>
      <c r="BE27" s="39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Z27" s="5"/>
    </row>
    <row r="28" customFormat="false" ht="24.7" hidden="false" customHeight="true" outlineLevel="0" collapsed="false">
      <c r="A28" s="32" t="s">
        <v>44</v>
      </c>
      <c r="B28" s="22" t="str">
        <f aca="false">IF(B13="","",B13)</f>
        <v/>
      </c>
      <c r="C28" s="22" t="str">
        <f aca="false">IF(B17="","",B17)</f>
        <v/>
      </c>
      <c r="D28" s="32"/>
      <c r="E28" s="33"/>
      <c r="F28" s="33"/>
      <c r="G28" s="8"/>
      <c r="H28" s="34"/>
      <c r="I28" s="33"/>
      <c r="J28" s="35"/>
      <c r="K28" s="8" t="str">
        <f aca="false">IF($U28="FG",0,IF($U28="FD",2,IF($S28="F",IF(COUNTIF($D28:$H28,"&lt;0")=$M$5,IF(AND($B28&lt;&gt;"",$C28&lt;&gt;""),1,0),2),"")))</f>
        <v/>
      </c>
      <c r="L28" s="35"/>
      <c r="M28" s="35"/>
      <c r="N28" s="35"/>
      <c r="O28" s="8" t="str">
        <f aca="false">IF($U28="FG",2,IF($U28="FD",0,IF($S28="F",IF(COUNTIF($D28:$H28,"&lt;0")=$M$5,2,1),"")))</f>
        <v/>
      </c>
      <c r="P28" s="5"/>
      <c r="Q28" s="36"/>
      <c r="R28" s="36" t="n">
        <f aca="false">IF(T28="=",1,0)</f>
        <v>0</v>
      </c>
      <c r="S28" s="30" t="str">
        <f aca="false">IF(OR(B28="",C28=""),"",IF(OR(COUNTIF(D28:H28,"&gt;=0")=$M$5,COUNTIF(D28:H28,"&lt;0")=$M$5,U28="FD",U28="FG"),"F",IF(AND(ISNA(MATCH("wo",D28:H28,0)),ISNA(MATCH("wo-",D28:H28,0))),"","F")))</f>
        <v/>
      </c>
      <c r="T28" s="37" t="str">
        <f aca="false">IF(OR(B28="",C28=""),"",IF(K36=O36,"=",""))</f>
        <v/>
      </c>
      <c r="U28" s="30" t="str">
        <f aca="false">IF(ISERROR(MATCH("wo",D28:H28,0)),IF(ISERROR(MATCH("-wo",D28:H28,0)),"","FD"),"FG")</f>
        <v/>
      </c>
      <c r="V28" s="5"/>
      <c r="W28" s="38" t="s">
        <v>45</v>
      </c>
      <c r="X28" s="39"/>
      <c r="Y28" s="39"/>
      <c r="Z28" s="25" t="str">
        <f aca="false">IF($T28="=",IF($D28="",0,IF($D28&lt;0,ABS($D28),IF($D28&lt;10,11,$D28+2)))+IF($E28="",0,IF($E28&lt;0,ABS($E28),IF($E28&lt;10,11,$E28+2)))+IF($F28="",0,IF($F28&lt;0,ABS($F28),IF($F28&lt;10,11,$F28+2)))+IF($G28="",0,IF($G28&lt;0,ABS($G28),IF($G28&lt;10,11,$G28+2)))+IF($H28="",0,IF($H28&lt;0,ABS($H28),IF($H28&lt;10,11,$H28+2))),"")</f>
        <v/>
      </c>
      <c r="AA28" s="25" t="str">
        <f aca="false">IF($T28="=",IF($D28="",0,IF($D28&lt;0,IF(ABS($D28)&lt;10,11,ABS($D28)+2),ABS($D28)))+IF($E28="",0,IF($E28&lt;0,IF(ABS($E28)&lt;10,11,ABS($E28)+2),ABS($E28)))+IF($F28="",0,IF($F28&lt;0,IF(ABS($F28)&lt;10,11,ABS($F28)+2),ABS($F28)))+IF($G28="",0,IF($G28&lt;0,IF(ABS($G28)&lt;10,11,ABS($G28)+2),ABS($G28)))+IF($H28="",0,IF($H28&lt;0,IF(ABS($H28)&lt;10,11,ABS($H28)+2),ABS($H28))),"")</f>
        <v/>
      </c>
      <c r="AB28" s="39"/>
      <c r="AC28" s="39"/>
      <c r="AD28" s="39"/>
      <c r="AE28" s="39"/>
      <c r="AF28" s="39"/>
      <c r="AG28" s="39"/>
      <c r="AH28" s="25" t="str">
        <f aca="false">IF($T28="=",AA28,"")</f>
        <v/>
      </c>
      <c r="AI28" s="25" t="str">
        <f aca="false">IF($T28="=",Z28,"")</f>
        <v/>
      </c>
      <c r="AJ28" s="5"/>
      <c r="AK28" s="5"/>
      <c r="AL28" s="5"/>
      <c r="AM28" s="40" t="n">
        <f aca="false">D28</f>
        <v>0</v>
      </c>
      <c r="AN28" s="40" t="n">
        <f aca="false">E28</f>
        <v>0</v>
      </c>
      <c r="AO28" s="40" t="n">
        <f aca="false">F28</f>
        <v>0</v>
      </c>
      <c r="AP28" s="40" t="n">
        <f aca="false">G28</f>
        <v>0</v>
      </c>
      <c r="AQ28" s="40" t="n">
        <f aca="false">H28</f>
        <v>0</v>
      </c>
      <c r="AR28" s="5"/>
      <c r="AS28" s="38" t="s">
        <v>45</v>
      </c>
      <c r="AT28" s="39"/>
      <c r="AU28" s="39"/>
      <c r="AV28" s="25" t="n">
        <f aca="false">IF(T28="=",COUNTIF(D28:H28,"&gt;=0"),0)</f>
        <v>0</v>
      </c>
      <c r="AW28" s="25" t="n">
        <f aca="false">IF(T28="=",COUNTIF(D28:H28,"&lt;0"),0)</f>
        <v>0</v>
      </c>
      <c r="AX28" s="39"/>
      <c r="AY28" s="39"/>
      <c r="AZ28" s="39"/>
      <c r="BA28" s="39"/>
      <c r="BB28" s="39"/>
      <c r="BC28" s="39"/>
      <c r="BD28" s="25" t="n">
        <f aca="false">IF(T28="=",COUNTIF(D28:H28,"&lt;0"),0)</f>
        <v>0</v>
      </c>
      <c r="BE28" s="25" t="n">
        <f aca="false">IF(T28="=",COUNTIF(D28:H28,"&gt;=0"),0)</f>
        <v>0</v>
      </c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Z28" s="5"/>
    </row>
    <row r="29" customFormat="false" ht="24.7" hidden="false" customHeight="true" outlineLevel="0" collapsed="false">
      <c r="A29" s="32" t="s">
        <v>46</v>
      </c>
      <c r="B29" s="22" t="str">
        <f aca="false">IF(B12="","",B12)</f>
        <v/>
      </c>
      <c r="C29" s="22" t="str">
        <f aca="false">IF(B14="","",B14)</f>
        <v/>
      </c>
      <c r="D29" s="32"/>
      <c r="E29" s="33"/>
      <c r="F29" s="33"/>
      <c r="G29" s="8"/>
      <c r="H29" s="34"/>
      <c r="I29" s="33"/>
      <c r="J29" s="8" t="str">
        <f aca="false">IF($U29="FG",0,IF($U29="FD",2,IF($S29="F",IF(COUNTIF($D29:$H29,"&lt;0")=$M$5,IF(AND($B29&lt;&gt;"",$C29&lt;&gt;""),1,0),2),"")))</f>
        <v/>
      </c>
      <c r="K29" s="35"/>
      <c r="L29" s="8" t="str">
        <f aca="false">IF($U29="FG",2,IF($U29="FD",0,IF($S29="F",IF(COUNTIF($D29:$H29,"&lt;0")=$M$5,2,1),"")))</f>
        <v/>
      </c>
      <c r="M29" s="35"/>
      <c r="N29" s="35"/>
      <c r="O29" s="35"/>
      <c r="P29" s="5"/>
      <c r="Q29" s="36"/>
      <c r="R29" s="36" t="n">
        <f aca="false">IF(T29="=",1,0)</f>
        <v>0</v>
      </c>
      <c r="S29" s="30" t="str">
        <f aca="false">IF(OR(B29="",C29=""),"",IF(OR(COUNTIF(D29:H29,"&gt;=0")=$M$5,COUNTIF(D29:H29,"&lt;0")=$M$5,U29="FD",U29="FG"),"F",IF(AND(ISNA(MATCH("wo",D29:H29,0)),ISNA(MATCH("wo-",D29:H29,0))),"","F")))</f>
        <v/>
      </c>
      <c r="T29" s="37" t="str">
        <f aca="false">IF(OR(B29="",C29=""),"",IF(J36=L36,"=",""))</f>
        <v/>
      </c>
      <c r="U29" s="30" t="str">
        <f aca="false">IF(ISERROR(MATCH("wo",D29:H29,0)),IF(ISERROR(MATCH("-wo",D29:H29,0)),"","FD"),"FG")</f>
        <v/>
      </c>
      <c r="V29" s="5"/>
      <c r="W29" s="38" t="s">
        <v>47</v>
      </c>
      <c r="X29" s="25" t="str">
        <f aca="false">IF($T29="=",IF($D29="",0,IF($D29&lt;0,ABS($D29),IF($D29&lt;10,11,$D29+2)))+IF($E29="",0,IF($E29&lt;0,ABS($E29),IF($E29&lt;10,11,$E29+2)))+IF($F29="",0,IF($F29&lt;0,ABS($F29),IF($F29&lt;10,11,$F29+2)))+IF($G29="",0,IF($G29&lt;0,ABS($G29),IF($G29&lt;10,11,$G29+2)))+IF($H29="",0,IF($H29&lt;0,ABS($H29),IF($H29&lt;10,11,$H29+2))),"")</f>
        <v/>
      </c>
      <c r="Y29" s="25" t="str">
        <f aca="false">IF($T29="=",IF($D29="",0,IF($D29&lt;0,IF(ABS($D29)&lt;10,11,ABS($D29)+2),ABS($D29)))+IF($E29="",0,IF($E29&lt;0,IF(ABS($E29)&lt;10,11,ABS($E29)+2),ABS($E29)))+IF($F29="",0,IF($F29&lt;0,IF(ABS($F29)&lt;10,11,ABS($F29)+2),ABS($F29)))+IF($G29="",0,IF($G29&lt;0,IF(ABS($G29)&lt;10,11,ABS($G29)+2),ABS($G29)))+IF($H29="",0,IF($H29&lt;0,IF(ABS($H29)&lt;10,11,ABS($H29)+2),ABS($H29))),"")</f>
        <v/>
      </c>
      <c r="Z29" s="39"/>
      <c r="AA29" s="39"/>
      <c r="AB29" s="25" t="str">
        <f aca="false">IF($T29="=",Y29,"")</f>
        <v/>
      </c>
      <c r="AC29" s="25" t="str">
        <f aca="false">IF($T29="=",X29,"")</f>
        <v/>
      </c>
      <c r="AD29" s="39"/>
      <c r="AE29" s="39"/>
      <c r="AF29" s="39"/>
      <c r="AG29" s="39"/>
      <c r="AH29" s="39"/>
      <c r="AI29" s="39"/>
      <c r="AJ29" s="5"/>
      <c r="AK29" s="5"/>
      <c r="AL29" s="5"/>
      <c r="AM29" s="40" t="n">
        <f aca="false">D29</f>
        <v>0</v>
      </c>
      <c r="AN29" s="40" t="n">
        <f aca="false">E29</f>
        <v>0</v>
      </c>
      <c r="AO29" s="40" t="n">
        <f aca="false">F29</f>
        <v>0</v>
      </c>
      <c r="AP29" s="40" t="n">
        <f aca="false">G29</f>
        <v>0</v>
      </c>
      <c r="AQ29" s="40" t="n">
        <f aca="false">H29</f>
        <v>0</v>
      </c>
      <c r="AR29" s="5"/>
      <c r="AS29" s="38" t="s">
        <v>47</v>
      </c>
      <c r="AT29" s="25" t="n">
        <f aca="false">IF(T29="=",COUNTIF(D29:H29,"&gt;=0"),0)</f>
        <v>0</v>
      </c>
      <c r="AU29" s="25" t="n">
        <f aca="false">IF(T29="=",COUNTIF(D29:H29,"&lt;0"),0)</f>
        <v>0</v>
      </c>
      <c r="AV29" s="39"/>
      <c r="AW29" s="39"/>
      <c r="AX29" s="25" t="n">
        <f aca="false">IF(T29="=",COUNTIF(D29:H29,"&lt;0"),0)</f>
        <v>0</v>
      </c>
      <c r="AY29" s="25" t="n">
        <f aca="false">IF(T29="=",COUNTIF(D29:H29,"&gt;=0"),0)</f>
        <v>0</v>
      </c>
      <c r="AZ29" s="39"/>
      <c r="BA29" s="39"/>
      <c r="BB29" s="39"/>
      <c r="BC29" s="39"/>
      <c r="BD29" s="39"/>
      <c r="BE29" s="39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Z29" s="5"/>
    </row>
    <row r="30" customFormat="false" ht="24.7" hidden="false" customHeight="true" outlineLevel="0" collapsed="false">
      <c r="A30" s="32" t="s">
        <v>48</v>
      </c>
      <c r="B30" s="22" t="str">
        <f aca="false">IF(B13="","",B13)</f>
        <v/>
      </c>
      <c r="C30" s="22" t="str">
        <f aca="false">IF(B15="","",B15)</f>
        <v/>
      </c>
      <c r="D30" s="32"/>
      <c r="E30" s="33"/>
      <c r="F30" s="33"/>
      <c r="G30" s="8"/>
      <c r="H30" s="34"/>
      <c r="I30" s="33"/>
      <c r="J30" s="35"/>
      <c r="K30" s="8" t="str">
        <f aca="false">IF($U30="FG",0,IF($U30="FD",2,IF($S30="F",IF(COUNTIF($D30:$H30,"&lt;0")=$M$5,IF(AND($B30&lt;&gt;"",$C30&lt;&gt;""),1,0),2),"")))</f>
        <v/>
      </c>
      <c r="L30" s="35"/>
      <c r="M30" s="8" t="str">
        <f aca="false">IF($U30="FG",2,IF($U30="FD",0,IF($S30="F",IF(COUNTIF($D30:$H30,"&lt;0")=$M$5,2,1),"")))</f>
        <v/>
      </c>
      <c r="N30" s="35"/>
      <c r="O30" s="35"/>
      <c r="P30" s="5"/>
      <c r="Q30" s="36"/>
      <c r="R30" s="36" t="n">
        <f aca="false">IF(T30="=",1,0)</f>
        <v>0</v>
      </c>
      <c r="S30" s="30" t="str">
        <f aca="false">IF(OR(B30="",C30=""),"",IF(OR(COUNTIF(D30:H30,"&gt;=0")=$M$5,COUNTIF(D30:H30,"&lt;0")=$M$5,U30="FD",U30="FG"),"F",IF(AND(ISNA(MATCH("wo",D30:H30,0)),ISNA(MATCH("wo-",D30:H30,0))),"","F")))</f>
        <v/>
      </c>
      <c r="T30" s="37" t="str">
        <f aca="false">IF(OR(B30="",C30=""),"",IF(K36=M36,"=",""))</f>
        <v/>
      </c>
      <c r="U30" s="30" t="str">
        <f aca="false">IF(ISERROR(MATCH("wo",D30:H30,0)),IF(ISERROR(MATCH("-wo",D30:H30,0)),"","FD"),"FG")</f>
        <v/>
      </c>
      <c r="V30" s="5"/>
      <c r="W30" s="38" t="s">
        <v>49</v>
      </c>
      <c r="X30" s="39"/>
      <c r="Y30" s="39"/>
      <c r="Z30" s="25" t="str">
        <f aca="false">IF($T30="=",IF($D30="",0,IF($D30&lt;0,ABS($D30),IF($D30&lt;10,11,$D30+2)))+IF($E30="",0,IF($E30&lt;0,ABS($E30),IF($E30&lt;10,11,$E30+2)))+IF($F30="",0,IF($F30&lt;0,ABS($F30),IF($F30&lt;10,11,$F30+2)))+IF($G30="",0,IF($G30&lt;0,ABS($G30),IF($G30&lt;10,11,$G30+2)))+IF($H30="",0,IF($H30&lt;0,ABS($H30),IF($H30&lt;10,11,$H30+2))),"")</f>
        <v/>
      </c>
      <c r="AA30" s="25" t="str">
        <f aca="false">IF($T30="=",IF($D30="",0,IF($D30&lt;0,IF(ABS($D30)&lt;10,11,ABS($D30)+2),ABS($D30)))+IF($E30="",0,IF($E30&lt;0,IF(ABS($E30)&lt;10,11,ABS($E30)+2),ABS($E30)))+IF($F30="",0,IF($F30&lt;0,IF(ABS($F30)&lt;10,11,ABS($F30)+2),ABS($F30)))+IF($G30="",0,IF($G30&lt;0,IF(ABS($G30)&lt;10,11,ABS($G30)+2),ABS($G30)))+IF($H30="",0,IF($H30&lt;0,IF(ABS($H30)&lt;10,11,ABS($H30)+2),ABS($H30))),"")</f>
        <v/>
      </c>
      <c r="AB30" s="39"/>
      <c r="AC30" s="39"/>
      <c r="AD30" s="25" t="str">
        <f aca="false">IF($T30="=",AA30,"")</f>
        <v/>
      </c>
      <c r="AE30" s="25" t="str">
        <f aca="false">IF($T30="=",Z30,"")</f>
        <v/>
      </c>
      <c r="AF30" s="39"/>
      <c r="AG30" s="39"/>
      <c r="AH30" s="39"/>
      <c r="AI30" s="39"/>
      <c r="AJ30" s="5"/>
      <c r="AK30" s="5"/>
      <c r="AL30" s="5"/>
      <c r="AM30" s="40" t="n">
        <f aca="false">D30</f>
        <v>0</v>
      </c>
      <c r="AN30" s="40" t="n">
        <f aca="false">E30</f>
        <v>0</v>
      </c>
      <c r="AO30" s="40" t="n">
        <f aca="false">F30</f>
        <v>0</v>
      </c>
      <c r="AP30" s="40" t="n">
        <f aca="false">G30</f>
        <v>0</v>
      </c>
      <c r="AQ30" s="40" t="n">
        <f aca="false">H30</f>
        <v>0</v>
      </c>
      <c r="AR30" s="5"/>
      <c r="AS30" s="38" t="s">
        <v>49</v>
      </c>
      <c r="AT30" s="39"/>
      <c r="AU30" s="39"/>
      <c r="AV30" s="25" t="n">
        <f aca="false">IF(T30="=",COUNTIF(D30:H30,"&gt;=0"),0)</f>
        <v>0</v>
      </c>
      <c r="AW30" s="25" t="n">
        <f aca="false">IF(T30="=",COUNTIF(D30:H30,"&lt;0"),0)</f>
        <v>0</v>
      </c>
      <c r="AX30" s="39"/>
      <c r="AY30" s="39"/>
      <c r="AZ30" s="25" t="n">
        <f aca="false">IF(T30="=",COUNTIF(D30:H30,"&lt;0"),0)</f>
        <v>0</v>
      </c>
      <c r="BA30" s="25" t="n">
        <f aca="false">IF(T30="=",COUNTIF(D30:H30,"&gt;=0"),0)</f>
        <v>0</v>
      </c>
      <c r="BB30" s="39"/>
      <c r="BC30" s="39"/>
      <c r="BD30" s="39"/>
      <c r="BE30" s="39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Z30" s="5"/>
    </row>
    <row r="31" customFormat="false" ht="24.7" hidden="false" customHeight="true" outlineLevel="0" collapsed="false">
      <c r="A31" s="32" t="s">
        <v>50</v>
      </c>
      <c r="B31" s="22" t="str">
        <f aca="false">IF(B16="","",B16)</f>
        <v/>
      </c>
      <c r="C31" s="22" t="str">
        <f aca="false">IF(B17="","",B17)</f>
        <v/>
      </c>
      <c r="D31" s="32"/>
      <c r="E31" s="33"/>
      <c r="F31" s="33"/>
      <c r="G31" s="8"/>
      <c r="H31" s="34"/>
      <c r="I31" s="33"/>
      <c r="J31" s="35"/>
      <c r="K31" s="35"/>
      <c r="L31" s="35"/>
      <c r="M31" s="35"/>
      <c r="N31" s="8" t="str">
        <f aca="false">IF($U31="FG",0,IF($U31="FD",2,IF($S31="F",IF(COUNTIF($D31:$H31,"&lt;0")=$M$5,IF(AND($B31&lt;&gt;"",$C31&lt;&gt;""),1,0),2),"")))</f>
        <v/>
      </c>
      <c r="O31" s="8" t="str">
        <f aca="false">IF($U31="FG",2,IF($U31="FD",0,IF($S31="F",IF(COUNTIF($D31:$H31,"&lt;0")=$M$5,2,1),"")))</f>
        <v/>
      </c>
      <c r="P31" s="5"/>
      <c r="Q31" s="36"/>
      <c r="R31" s="36" t="n">
        <f aca="false">IF(T31="=",1,0)</f>
        <v>0</v>
      </c>
      <c r="S31" s="30" t="str">
        <f aca="false">IF(OR(B31="",C31=""),"",IF(OR(COUNTIF(D31:H31,"&gt;=0")=$M$5,COUNTIF(D31:H31,"&lt;0")=$M$5,U31="FD",U31="FG"),"F",IF(AND(ISNA(MATCH("wo",D31:H31,0)),ISNA(MATCH("wo-",D31:H31,0))),"","F")))</f>
        <v/>
      </c>
      <c r="T31" s="37" t="str">
        <f aca="false">IF(OR(B31="",C31=""),"",IF(N36=O36,"=",""))</f>
        <v/>
      </c>
      <c r="U31" s="30" t="str">
        <f aca="false">IF(ISERROR(MATCH("wo",D31:H31,0)),IF(ISERROR(MATCH("-wo",D31:H31,0)),"","FD"),"FG")</f>
        <v/>
      </c>
      <c r="V31" s="5"/>
      <c r="W31" s="38" t="s">
        <v>51</v>
      </c>
      <c r="X31" s="39"/>
      <c r="Y31" s="39"/>
      <c r="Z31" s="39"/>
      <c r="AA31" s="39"/>
      <c r="AB31" s="39"/>
      <c r="AC31" s="39"/>
      <c r="AD31" s="39"/>
      <c r="AE31" s="39"/>
      <c r="AF31" s="25" t="str">
        <f aca="false">IF($T31="=",IF($D31="",0,IF($D31&lt;0,ABS($D31),IF($D31&lt;10,11,$D31+2)))+IF($E31="",0,IF($E31&lt;0,ABS($E31),IF($E31&lt;10,11,$E31+2)))+IF($F31="",0,IF($F31&lt;0,ABS($F31),IF($F31&lt;10,11,$F31+2)))+IF($G31="",0,IF($G31&lt;0,ABS($G31),IF($G31&lt;10,11,$G31+2)))+IF($H31="",0,IF($H31&lt;0,ABS($H31),IF($H31&lt;10,11,$H31+2))),"")</f>
        <v/>
      </c>
      <c r="AG31" s="25" t="str">
        <f aca="false">IF($T31="=",IF($D31="",0,IF($D31&lt;0,IF(ABS($D31)&lt;10,11,ABS($D31)+2),ABS($D31)))+IF($E31="",0,IF($E31&lt;0,IF(ABS($E31)&lt;10,11,ABS($E31)+2),ABS($E31)))+IF($F31="",0,IF($F31&lt;0,IF(ABS($F31)&lt;10,11,ABS($F31)+2),ABS($F31)))+IF($G31="",0,IF($G31&lt;0,IF(ABS($G31)&lt;10,11,ABS($G31)+2),ABS($G31)))+IF($H31="",0,IF($H31&lt;0,IF(ABS($H31)&lt;10,11,ABS($H31)+2),ABS($H31))),"")</f>
        <v/>
      </c>
      <c r="AH31" s="25" t="str">
        <f aca="false">IF($T31="=",AG31,"")</f>
        <v/>
      </c>
      <c r="AI31" s="25" t="str">
        <f aca="false">IF($T31="=",AE31,"")</f>
        <v/>
      </c>
      <c r="AJ31" s="5"/>
      <c r="AK31" s="5"/>
      <c r="AL31" s="5"/>
      <c r="AM31" s="40" t="n">
        <f aca="false">D31</f>
        <v>0</v>
      </c>
      <c r="AN31" s="40" t="n">
        <f aca="false">E31</f>
        <v>0</v>
      </c>
      <c r="AO31" s="40" t="n">
        <f aca="false">F31</f>
        <v>0</v>
      </c>
      <c r="AP31" s="40" t="n">
        <f aca="false">G31</f>
        <v>0</v>
      </c>
      <c r="AQ31" s="40" t="n">
        <f aca="false">H31</f>
        <v>0</v>
      </c>
      <c r="AR31" s="5"/>
      <c r="AS31" s="38" t="s">
        <v>51</v>
      </c>
      <c r="AT31" s="39"/>
      <c r="AU31" s="39"/>
      <c r="AV31" s="39"/>
      <c r="AW31" s="39"/>
      <c r="AX31" s="39"/>
      <c r="AY31" s="39"/>
      <c r="AZ31" s="39"/>
      <c r="BA31" s="39"/>
      <c r="BB31" s="25" t="n">
        <f aca="false">IF(T31="=",COUNTIF(D31:H31,"&gt;=0"),0)</f>
        <v>0</v>
      </c>
      <c r="BC31" s="25" t="n">
        <f aca="false">IF(T31="=",COUNTIF(D31:H31,"&lt;0"),0)</f>
        <v>0</v>
      </c>
      <c r="BD31" s="25" t="n">
        <f aca="false">IF(T31="=",COUNTIF(D31:H31,"&lt;0"),0)</f>
        <v>0</v>
      </c>
      <c r="BE31" s="25" t="n">
        <f aca="false">IF(T31="=",COUNTIF(D31:H31,"&gt;=0"),0)</f>
        <v>0</v>
      </c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Z31" s="5"/>
    </row>
    <row r="32" customFormat="false" ht="24.7" hidden="false" customHeight="true" outlineLevel="0" collapsed="false">
      <c r="A32" s="32" t="s">
        <v>52</v>
      </c>
      <c r="B32" s="22" t="str">
        <f aca="false">IF(B12="","",B12)</f>
        <v/>
      </c>
      <c r="C32" s="22" t="str">
        <f aca="false">IF(B13=""," ",B13)</f>
        <v> </v>
      </c>
      <c r="D32" s="32"/>
      <c r="E32" s="33"/>
      <c r="F32" s="33"/>
      <c r="G32" s="8"/>
      <c r="H32" s="34"/>
      <c r="I32" s="33"/>
      <c r="J32" s="8" t="str">
        <f aca="false">IF($U32="FG",0,IF($U32="FD",2,IF($S32="F",IF(COUNTIF($D32:$H32,"&lt;0")=$M$5,IF(AND($B32&lt;&gt;"",$C32&lt;&gt;""),1,0),2),"")))</f>
        <v/>
      </c>
      <c r="K32" s="8" t="str">
        <f aca="false">IF($U32="FG",2,IF($U32="FD",0,IF($S32="F",IF(COUNTIF($D32:$H32,"&lt;0")=$M$5,2,1),"")))</f>
        <v/>
      </c>
      <c r="L32" s="35"/>
      <c r="M32" s="35"/>
      <c r="N32" s="35"/>
      <c r="O32" s="35"/>
      <c r="P32" s="5"/>
      <c r="Q32" s="36"/>
      <c r="R32" s="36" t="n">
        <f aca="false">IF(T32="=",1,0)</f>
        <v>0</v>
      </c>
      <c r="S32" s="30" t="str">
        <f aca="false">IF(OR(B32="",C32=""),"",IF(OR(COUNTIF(D32:H32,"&gt;=0")=$M$5,COUNTIF(D32:H32,"&lt;0")=$M$5,U32="FD",U32="FG"),"F",IF(AND(ISNA(MATCH("wo",D32:H32,0)),ISNA(MATCH("wo-",D32:H32,0))),"","F")))</f>
        <v/>
      </c>
      <c r="T32" s="37" t="str">
        <f aca="false">IF(OR(B32="",C32=""),"",IF(J36=K36,"=",""))</f>
        <v/>
      </c>
      <c r="U32" s="30" t="str">
        <f aca="false">IF(ISERROR(MATCH("wo",D32:H32,0)),IF(ISERROR(MATCH("-wo",D32:H32,0)),"","FD"),"FG")</f>
        <v/>
      </c>
      <c r="V32" s="5"/>
      <c r="W32" s="38" t="s">
        <v>53</v>
      </c>
      <c r="X32" s="25" t="str">
        <f aca="false">IF($T32="=",IF($D32="",0,IF($D32&lt;0,ABS($D32),IF($D32&lt;10,11,$D32+2)))+IF($E32="",0,IF($E32&lt;0,ABS($E32),IF($E32&lt;10,11,$E32+2)))+IF($F32="",0,IF($F32&lt;0,ABS($F32),IF($F32&lt;10,11,$F32+2)))+IF($G32="",0,IF($G32&lt;0,ABS($G32),IF($G32&lt;10,11,$G32+2)))+IF($H32="",0,IF($H32&lt;0,ABS($H32),IF($H32&lt;10,11,$H32+2))),"")</f>
        <v/>
      </c>
      <c r="Y32" s="25" t="str">
        <f aca="false">IF($T32="=",IF($D32="",0,IF($D32&lt;0,IF(ABS($D32)&lt;10,11,ABS($D32)+2),ABS($D32)))+IF($E32="",0,IF($E32&lt;0,IF(ABS($E32)&lt;10,11,ABS($E32)+2),ABS($E32)))+IF($F32="",0,IF($F32&lt;0,IF(ABS($F32)&lt;10,11,ABS($F32)+2),ABS($F32)))+IF($G32="",0,IF($G32&lt;0,IF(ABS($G32)&lt;10,11,ABS($G32)+2),ABS($G32)))+IF($H32="",0,IF($H32&lt;0,IF(ABS($H32)&lt;10,11,ABS($H32)+2),ABS($H32))),"")</f>
        <v/>
      </c>
      <c r="Z32" s="25" t="str">
        <f aca="false">IF($T32="=",Y32,"")</f>
        <v/>
      </c>
      <c r="AA32" s="25" t="str">
        <f aca="false">IF($T32="=",X32,"")</f>
        <v/>
      </c>
      <c r="AB32" s="39"/>
      <c r="AC32" s="39"/>
      <c r="AD32" s="39"/>
      <c r="AE32" s="39"/>
      <c r="AF32" s="39"/>
      <c r="AG32" s="39"/>
      <c r="AH32" s="39"/>
      <c r="AI32" s="39"/>
      <c r="AJ32" s="5"/>
      <c r="AK32" s="5"/>
      <c r="AL32" s="5"/>
      <c r="AM32" s="40" t="n">
        <f aca="false">D32</f>
        <v>0</v>
      </c>
      <c r="AN32" s="40" t="n">
        <f aca="false">E32</f>
        <v>0</v>
      </c>
      <c r="AO32" s="40" t="n">
        <f aca="false">F32</f>
        <v>0</v>
      </c>
      <c r="AP32" s="40" t="n">
        <f aca="false">G32</f>
        <v>0</v>
      </c>
      <c r="AQ32" s="40" t="n">
        <f aca="false">H32</f>
        <v>0</v>
      </c>
      <c r="AR32" s="5"/>
      <c r="AS32" s="38" t="s">
        <v>53</v>
      </c>
      <c r="AT32" s="25" t="n">
        <f aca="false">IF(T32="=",COUNTIF(D32:H32,"&gt;=0"),0)</f>
        <v>0</v>
      </c>
      <c r="AU32" s="25" t="n">
        <f aca="false">IF(T32="=",COUNTIF(D32:H32,"&lt;0"),0)</f>
        <v>0</v>
      </c>
      <c r="AV32" s="25" t="n">
        <f aca="false">IF(T32="=",COUNTIF(D32:H32,"&lt;0"),0)</f>
        <v>0</v>
      </c>
      <c r="AW32" s="25" t="n">
        <f aca="false">IF(T32="=",COUNTIF(D32:H32,"&gt;=0"),0)</f>
        <v>0</v>
      </c>
      <c r="AX32" s="39"/>
      <c r="AY32" s="39"/>
      <c r="AZ32" s="39"/>
      <c r="BA32" s="39"/>
      <c r="BB32" s="39"/>
      <c r="BC32" s="39"/>
      <c r="BD32" s="39"/>
      <c r="BE32" s="39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Z32" s="5"/>
    </row>
    <row r="33" customFormat="false" ht="24.7" hidden="false" customHeight="true" outlineLevel="0" collapsed="false">
      <c r="A33" s="32" t="s">
        <v>54</v>
      </c>
      <c r="B33" s="22" t="str">
        <f aca="false">IF(B14="","",B14)</f>
        <v/>
      </c>
      <c r="C33" s="22" t="str">
        <f aca="false">IF(B17="","",B17)</f>
        <v/>
      </c>
      <c r="D33" s="32"/>
      <c r="E33" s="33"/>
      <c r="F33" s="33"/>
      <c r="G33" s="8"/>
      <c r="H33" s="34"/>
      <c r="I33" s="33"/>
      <c r="J33" s="35"/>
      <c r="K33" s="35"/>
      <c r="L33" s="8" t="str">
        <f aca="false">IF($U33="FG",0,IF($U33="FD",2,IF($S33="F",IF(COUNTIF($D33:$H33,"&lt;0")=$M$5,IF(AND($B33&lt;&gt;"",$C33&lt;&gt;""),1,0),2),"")))</f>
        <v/>
      </c>
      <c r="M33" s="35"/>
      <c r="N33" s="35"/>
      <c r="O33" s="8" t="str">
        <f aca="false">IF($U33="FG",2,IF($U33="FD",0,IF($S33="F",IF(COUNTIF($D33:$H33,"&lt;0")=$M$5,2,1),"")))</f>
        <v/>
      </c>
      <c r="P33" s="5"/>
      <c r="Q33" s="36"/>
      <c r="R33" s="36" t="n">
        <f aca="false">IF(T33="=",1,0)</f>
        <v>0</v>
      </c>
      <c r="S33" s="30" t="str">
        <f aca="false">IF(OR(B33="",C33=""),"",IF(OR(COUNTIF(D33:H33,"&gt;=0")=$M$5,COUNTIF(D33:H33,"&lt;0")=$M$5,U33="FD",U33="FG"),"F",IF(AND(ISNA(MATCH("wo",D33:H33,0)),ISNA(MATCH("wo-",D33:H33,0))),"","F")))</f>
        <v/>
      </c>
      <c r="T33" s="37" t="str">
        <f aca="false">IF(OR(B33="",C33=""),"",IF(L36=O36,"=",""))</f>
        <v/>
      </c>
      <c r="U33" s="30" t="str">
        <f aca="false">IF(ISERROR(MATCH("wo",D33:H33,0)),IF(ISERROR(MATCH("-wo",D33:H33,0)),"","FD"),"FG")</f>
        <v/>
      </c>
      <c r="V33" s="5"/>
      <c r="W33" s="38" t="s">
        <v>55</v>
      </c>
      <c r="X33" s="39"/>
      <c r="Y33" s="39"/>
      <c r="Z33" s="39"/>
      <c r="AA33" s="39"/>
      <c r="AB33" s="25" t="str">
        <f aca="false">IF($T33="=",IF($D33="",0,IF($D33&lt;0,ABS($D33),IF($D33&lt;10,11,$D33+2)))+IF($E33="",0,IF($E33&lt;0,ABS($E33),IF($E33&lt;10,11,$E33+2)))+IF($F33="",0,IF($F33&lt;0,ABS($F33),IF($F33&lt;10,11,$F33+2)))+IF($G33="",0,IF($G33&lt;0,ABS($G33),IF($G33&lt;10,11,$G33+2)))+IF($H33="",0,IF($H33&lt;0,ABS($H33),IF($H33&lt;10,11,$H33+2))),"")</f>
        <v/>
      </c>
      <c r="AC33" s="25" t="str">
        <f aca="false">IF($T33="=",IF($D33="",0,IF($D33&lt;0,IF(ABS($D33)&lt;10,11,ABS($D33)+2),ABS($D33)))+IF($E33="",0,IF($E33&lt;0,IF(ABS($E33)&lt;10,11,ABS($E33)+2),ABS($E33)))+IF($F33="",0,IF($F33&lt;0,IF(ABS($F33)&lt;10,11,ABS($F33)+2),ABS($F33)))+IF($G33="",0,IF($G33&lt;0,IF(ABS($G33)&lt;10,11,ABS($G33)+2),ABS($G33)))+IF($H33="",0,IF($H33&lt;0,IF(ABS($H33)&lt;10,11,ABS($H33)+2),ABS($H33))),"")</f>
        <v/>
      </c>
      <c r="AD33" s="39"/>
      <c r="AE33" s="39"/>
      <c r="AF33" s="39"/>
      <c r="AG33" s="39"/>
      <c r="AH33" s="25" t="str">
        <f aca="false">IF($T33="=",AC33,"")</f>
        <v/>
      </c>
      <c r="AI33" s="25" t="str">
        <f aca="false">IF($T33="=",AB33,"")</f>
        <v/>
      </c>
      <c r="AJ33" s="5"/>
      <c r="AK33" s="5"/>
      <c r="AL33" s="5"/>
      <c r="AM33" s="40" t="n">
        <f aca="false">D33</f>
        <v>0</v>
      </c>
      <c r="AN33" s="40" t="n">
        <f aca="false">E33</f>
        <v>0</v>
      </c>
      <c r="AO33" s="40" t="n">
        <f aca="false">F33</f>
        <v>0</v>
      </c>
      <c r="AP33" s="40" t="n">
        <f aca="false">G33</f>
        <v>0</v>
      </c>
      <c r="AQ33" s="40" t="n">
        <f aca="false">H33</f>
        <v>0</v>
      </c>
      <c r="AR33" s="5"/>
      <c r="AS33" s="38" t="s">
        <v>55</v>
      </c>
      <c r="AT33" s="39"/>
      <c r="AU33" s="39"/>
      <c r="AV33" s="39"/>
      <c r="AW33" s="39"/>
      <c r="AX33" s="25" t="n">
        <f aca="false">IF(T33="=",COUNTIF(D33:H33,"&gt;=0"),0)</f>
        <v>0</v>
      </c>
      <c r="AY33" s="25" t="n">
        <f aca="false">IF(T33="=",COUNTIF(D33:H33,"&lt;0"),0)</f>
        <v>0</v>
      </c>
      <c r="AZ33" s="39"/>
      <c r="BA33" s="39"/>
      <c r="BB33" s="39"/>
      <c r="BC33" s="39"/>
      <c r="BD33" s="25" t="n">
        <f aca="false">IF(T33="=",COUNTIF(D33:H33,"&lt;0"),0)</f>
        <v>0</v>
      </c>
      <c r="BE33" s="25" t="n">
        <f aca="false">IF(T33="=",COUNTIF(D33:H33,"&gt;=0"),0)</f>
        <v>0</v>
      </c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Z33" s="5"/>
    </row>
    <row r="34" customFormat="false" ht="24.7" hidden="false" customHeight="true" outlineLevel="0" collapsed="false">
      <c r="A34" s="32" t="s">
        <v>56</v>
      </c>
      <c r="B34" s="22" t="str">
        <f aca="false">IF(B15="","",B15)</f>
        <v/>
      </c>
      <c r="C34" s="22" t="str">
        <f aca="false">IF(B16="","",B16)</f>
        <v/>
      </c>
      <c r="D34" s="32"/>
      <c r="E34" s="33"/>
      <c r="F34" s="33"/>
      <c r="G34" s="8"/>
      <c r="H34" s="34"/>
      <c r="I34" s="33"/>
      <c r="J34" s="35"/>
      <c r="K34" s="35"/>
      <c r="L34" s="35"/>
      <c r="M34" s="8" t="str">
        <f aca="false">IF($U34="FG",0,IF($U34="FD",2,IF($S34="F",IF(COUNTIF($D34:$H34,"&lt;0")=$M$5,IF(AND($B34&lt;&gt;"",$C34&lt;&gt;""),1,0),2),"")))</f>
        <v/>
      </c>
      <c r="N34" s="8" t="str">
        <f aca="false">IF($U34="FG",2,IF($U34="FD",0,IF($S34="F",IF(COUNTIF($D34:$H34,"&lt;0")=$M$5,2,1),"")))</f>
        <v/>
      </c>
      <c r="O34" s="35"/>
      <c r="P34" s="5"/>
      <c r="Q34" s="36"/>
      <c r="R34" s="36" t="n">
        <f aca="false">IF(T34="=",1,0)</f>
        <v>0</v>
      </c>
      <c r="S34" s="30" t="str">
        <f aca="false">IF(OR(B34="",C34=""),"",IF(OR(COUNTIF(D34:H34,"&gt;=0")=$M$5,COUNTIF(D34:H34,"&lt;0")=$M$5,U34="FD",U34="FG"),"F",IF(AND(ISNA(MATCH("wo",D34:H34,0)),ISNA(MATCH("wo-",D34:H34,0))),"","F")))</f>
        <v/>
      </c>
      <c r="T34" s="41" t="str">
        <f aca="false">IF(OR(B34="",C34=""),"",IF(M36=N36,"=",""))</f>
        <v/>
      </c>
      <c r="U34" s="30" t="str">
        <f aca="false">IF(ISERROR(MATCH("wo",D34:H34,0)),IF(ISERROR(MATCH("-wo",D34:H34,0)),"","FD"),"FG")</f>
        <v/>
      </c>
      <c r="V34" s="5"/>
      <c r="W34" s="38" t="s">
        <v>57</v>
      </c>
      <c r="X34" s="39"/>
      <c r="Y34" s="39"/>
      <c r="Z34" s="39"/>
      <c r="AA34" s="39"/>
      <c r="AB34" s="39"/>
      <c r="AC34" s="39"/>
      <c r="AD34" s="25" t="str">
        <f aca="false">IF($T34="=",IF($D34="",0,IF($D34&lt;0,ABS($D34),IF($D34&lt;10,11,$D34+2)))+IF($E34="",0,IF($E34&lt;0,ABS($E34),IF($E34&lt;10,11,$E34+2)))+IF($F34="",0,IF($F34&lt;0,ABS($F34),IF($F34&lt;10,11,$F34+2)))+IF($G34="",0,IF($G34&lt;0,ABS($G34),IF($G34&lt;10,11,$G34+2)))+IF($H34="",0,IF($H34&lt;0,ABS($H34),IF($H34&lt;10,11,$H34+2))),"")</f>
        <v/>
      </c>
      <c r="AE34" s="25" t="str">
        <f aca="false">IF($T34="=",IF($D34="",0,IF($D34&lt;0,IF(ABS($D34)&lt;10,11,ABS($D34)+2),ABS($D34)))+IF($E34="",0,IF($E34&lt;0,IF(ABS($E34)&lt;10,11,ABS($E34)+2),ABS($E34)))+IF($F34="",0,IF($F34&lt;0,IF(ABS($F34)&lt;10,11,ABS($F34)+2),ABS($F34)))+IF($G34="",0,IF($G34&lt;0,IF(ABS($G34)&lt;10,11,ABS($G34)+2),ABS($G34)))+IF($H34="",0,IF($H34&lt;0,IF(ABS($H34)&lt;10,11,ABS($H34)+2),ABS($H34))),"")</f>
        <v/>
      </c>
      <c r="AF34" s="25" t="str">
        <f aca="false">IF($T34="=",AE34,"")</f>
        <v/>
      </c>
      <c r="AG34" s="25" t="str">
        <f aca="false">IF($T34="=",AD34,"")</f>
        <v/>
      </c>
      <c r="AH34" s="39"/>
      <c r="AI34" s="39"/>
      <c r="AJ34" s="5"/>
      <c r="AK34" s="5"/>
      <c r="AL34" s="5"/>
      <c r="AM34" s="40" t="n">
        <f aca="false">D34</f>
        <v>0</v>
      </c>
      <c r="AN34" s="40" t="n">
        <f aca="false">E34</f>
        <v>0</v>
      </c>
      <c r="AO34" s="40" t="n">
        <f aca="false">F34</f>
        <v>0</v>
      </c>
      <c r="AP34" s="40" t="n">
        <f aca="false">G34</f>
        <v>0</v>
      </c>
      <c r="AQ34" s="40" t="n">
        <f aca="false">H34</f>
        <v>0</v>
      </c>
      <c r="AR34" s="5"/>
      <c r="AS34" s="38" t="s">
        <v>57</v>
      </c>
      <c r="AT34" s="39"/>
      <c r="AU34" s="39"/>
      <c r="AV34" s="39"/>
      <c r="AW34" s="39"/>
      <c r="AX34" s="39"/>
      <c r="AY34" s="39"/>
      <c r="AZ34" s="25" t="n">
        <f aca="false">IF(T34="=",COUNTIF(D34:H34,"&gt;=0"),0)</f>
        <v>0</v>
      </c>
      <c r="BA34" s="25" t="n">
        <f aca="false">IF(T34="=",COUNTIF(D34:H34,"&lt;0"),0)</f>
        <v>0</v>
      </c>
      <c r="BB34" s="25" t="n">
        <f aca="false">IF(T34="=",COUNTIF(D34:H34,"&lt;0"),0)</f>
        <v>0</v>
      </c>
      <c r="BC34" s="25" t="n">
        <f aca="false">IF(T34="=",COUNTIF(D34:H34,"&gt;=0"),0)</f>
        <v>0</v>
      </c>
      <c r="BD34" s="39"/>
      <c r="BE34" s="39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Z34" s="5"/>
    </row>
    <row r="35" s="2" customFormat="true" ht="20.1" hidden="false" customHeight="true" outlineLevel="0" collapsed="false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6"/>
      <c r="R35" s="36"/>
      <c r="S35" s="30" t="n">
        <f aca="false">COUNTIF(S20:S34,"F")</f>
        <v>0</v>
      </c>
      <c r="T35" s="41" t="n">
        <f aca="false">SUM(R20:R35)</f>
        <v>0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</row>
    <row r="36" customFormat="false" ht="20.1" hidden="false" customHeight="true" outlineLevel="0" collapsed="false">
      <c r="A36" s="5"/>
      <c r="B36" s="5"/>
      <c r="C36" s="5"/>
      <c r="D36" s="42" t="s">
        <v>58</v>
      </c>
      <c r="E36" s="42"/>
      <c r="F36" s="42"/>
      <c r="G36" s="42"/>
      <c r="H36" s="42"/>
      <c r="I36" s="43"/>
      <c r="J36" s="44" t="n">
        <f aca="false">SUM(J20:J35)</f>
        <v>0</v>
      </c>
      <c r="K36" s="44" t="n">
        <f aca="false">SUM(K20:K35)</f>
        <v>0</v>
      </c>
      <c r="L36" s="44" t="n">
        <f aca="false">SUM(L20:L35)</f>
        <v>0</v>
      </c>
      <c r="M36" s="44" t="n">
        <f aca="false">SUM(M20:M35)</f>
        <v>0</v>
      </c>
      <c r="N36" s="44" t="n">
        <f aca="false">SUM(N20:N35)</f>
        <v>0</v>
      </c>
      <c r="O36" s="44" t="n">
        <f aca="false">SUM(O20:O35)</f>
        <v>0</v>
      </c>
      <c r="P36" s="5"/>
      <c r="Q36" s="36"/>
      <c r="R36" s="36"/>
      <c r="S36" s="15"/>
      <c r="T36" s="5"/>
      <c r="U36" s="5"/>
      <c r="V36" s="5"/>
      <c r="W36" s="5"/>
      <c r="X36" s="45" t="n">
        <f aca="false">SUM(X20:X35)</f>
        <v>0</v>
      </c>
      <c r="Y36" s="45" t="n">
        <f aca="false">SUM(Y20:Y35)</f>
        <v>0</v>
      </c>
      <c r="Z36" s="45" t="n">
        <f aca="false">SUM(Z20:Z35)</f>
        <v>0</v>
      </c>
      <c r="AA36" s="45" t="n">
        <f aca="false">SUM(AA20:AA35)</f>
        <v>0</v>
      </c>
      <c r="AB36" s="45" t="n">
        <f aca="false">SUM(AB20:AB35)</f>
        <v>0</v>
      </c>
      <c r="AC36" s="45" t="n">
        <f aca="false">SUM(AC20:AC35)</f>
        <v>0</v>
      </c>
      <c r="AD36" s="45" t="n">
        <f aca="false">SUM(AD20:AD35)</f>
        <v>0</v>
      </c>
      <c r="AE36" s="45" t="n">
        <f aca="false">SUM(AE20:AE35)</f>
        <v>0</v>
      </c>
      <c r="AF36" s="45" t="n">
        <f aca="false">SUM(AF20:AF35)</f>
        <v>0</v>
      </c>
      <c r="AG36" s="45" t="n">
        <f aca="false">SUM(AG20:AG35)</f>
        <v>0</v>
      </c>
      <c r="AH36" s="45" t="n">
        <f aca="false">SUM(AH20:AH35)</f>
        <v>0</v>
      </c>
      <c r="AI36" s="45" t="n">
        <f aca="false">SUM(AI20:AI35)</f>
        <v>0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45" t="n">
        <f aca="false">SUM(AT20:AT35)</f>
        <v>0</v>
      </c>
      <c r="AU36" s="45" t="n">
        <f aca="false">SUM(AU20:AU35)</f>
        <v>0</v>
      </c>
      <c r="AV36" s="45" t="n">
        <f aca="false">SUM(AV20:AV35)</f>
        <v>0</v>
      </c>
      <c r="AW36" s="45" t="n">
        <f aca="false">SUM(AW20:AW35)</f>
        <v>0</v>
      </c>
      <c r="AX36" s="45" t="n">
        <f aca="false">SUM(AX20:AX35)</f>
        <v>0</v>
      </c>
      <c r="AY36" s="45" t="n">
        <f aca="false">SUM(AY20:AY35)</f>
        <v>0</v>
      </c>
      <c r="AZ36" s="45" t="n">
        <f aca="false">SUM(AZ20:AZ35)</f>
        <v>0</v>
      </c>
      <c r="BA36" s="45" t="n">
        <f aca="false">SUM(BA20:BA35)</f>
        <v>0</v>
      </c>
      <c r="BB36" s="45" t="n">
        <f aca="false">SUM(BB20:BB35)</f>
        <v>0</v>
      </c>
      <c r="BC36" s="45" t="n">
        <f aca="false">SUM(BC20:BC35)</f>
        <v>0</v>
      </c>
      <c r="BD36" s="45" t="n">
        <f aca="false">SUM(BD20:BD35)</f>
        <v>0</v>
      </c>
      <c r="BE36" s="45" t="n">
        <f aca="false">SUM(BE20:BE35)</f>
        <v>0</v>
      </c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Z36" s="5"/>
    </row>
    <row r="37" customFormat="false" ht="20.1" hidden="false" customHeight="true" outlineLevel="0" collapsed="false">
      <c r="A37" s="5"/>
      <c r="B37" s="17" t="s">
        <v>59</v>
      </c>
      <c r="C37" s="5"/>
      <c r="D37" s="46" t="s">
        <v>60</v>
      </c>
      <c r="E37" s="46"/>
      <c r="F37" s="46"/>
      <c r="G37" s="46"/>
      <c r="H37" s="46"/>
      <c r="I37" s="21"/>
      <c r="J37" s="8" t="str">
        <f aca="false">IF($AF$40&lt;&gt;"ok","",$AI41)</f>
        <v/>
      </c>
      <c r="K37" s="8" t="str">
        <f aca="false">IF($AF$40&lt;&gt;"ok","",$AI42)</f>
        <v/>
      </c>
      <c r="L37" s="8" t="str">
        <f aca="false">IF($AF$40&lt;&gt;"ok","",$AI43)</f>
        <v/>
      </c>
      <c r="M37" s="8" t="str">
        <f aca="false">IF($AF$40&lt;&gt;"ok","",$AI44)</f>
        <v/>
      </c>
      <c r="N37" s="8" t="str">
        <f aca="false">IF($AF$40&lt;&gt;"ok","",$AI45)</f>
        <v/>
      </c>
      <c r="O37" s="8" t="str">
        <f aca="false">IF($AF$40&lt;&gt;"ok","",$AI46)</f>
        <v/>
      </c>
      <c r="P37" s="5"/>
      <c r="Q37" s="15"/>
      <c r="R37" s="15"/>
      <c r="S37" s="5"/>
      <c r="T37" s="5"/>
      <c r="U37" s="5"/>
      <c r="V37" s="5"/>
      <c r="W37" s="5"/>
      <c r="X37" s="47" t="str">
        <f aca="false">IF((X36+Y36)&lt;&gt;0,X36/Y36,"")</f>
        <v/>
      </c>
      <c r="Y37" s="47" t="str">
        <f aca="false">IF((Y36+Z36)&lt;&gt;0,Y36/Z36,"")</f>
        <v/>
      </c>
      <c r="Z37" s="47" t="str">
        <f aca="false">IF((Z36+AA36)&lt;&gt;0,Z36/AA36,"")</f>
        <v/>
      </c>
      <c r="AA37" s="47" t="str">
        <f aca="false">IF((AA36+AB36)&lt;&gt;0,AA36/AB36,"")</f>
        <v/>
      </c>
      <c r="AB37" s="47" t="str">
        <f aca="false">IF((AB36+AC36)&lt;&gt;0,AB36/AC36,"")</f>
        <v/>
      </c>
      <c r="AC37" s="47"/>
      <c r="AD37" s="47" t="str">
        <f aca="false">IF((AD36+AE36)&lt;&gt;0,AD36/AE36,"")</f>
        <v/>
      </c>
      <c r="AE37" s="47"/>
      <c r="AF37" s="47" t="str">
        <f aca="false">IF((AF36+AG36)&lt;&gt;0,AF36/AG36,"")</f>
        <v/>
      </c>
      <c r="AG37" s="47"/>
      <c r="AH37" s="47" t="str">
        <f aca="false">IF((AH36+AI36)&lt;&gt;0,AH36/AI36,"")</f>
        <v/>
      </c>
      <c r="AI37" s="47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48" t="str">
        <f aca="false">IF((AT36+AU36)&lt;&gt;0,IF(AU36=0,AT36,AT36/AU36),"")</f>
        <v/>
      </c>
      <c r="AU37" s="48"/>
      <c r="AV37" s="48" t="str">
        <f aca="false">IF((AV36+AW36)&lt;&gt;0,IF(AW36=0,AV36,AV36/AW36),"")</f>
        <v/>
      </c>
      <c r="AW37" s="48" t="str">
        <f aca="false">IF((AW36+AX36)&lt;&gt;0,IF(AX36=0,AW36,AW36/AX36),"")</f>
        <v/>
      </c>
      <c r="AX37" s="48" t="str">
        <f aca="false">IF((AX36+AY36)&lt;&gt;0,IF(AY36=0,AX36,AX36/AY36),"")</f>
        <v/>
      </c>
      <c r="AY37" s="48" t="str">
        <f aca="false">IF((AY36+AZ36)&lt;&gt;0,IF(AZ36=0,AY36,AY36/AZ36),"")</f>
        <v/>
      </c>
      <c r="AZ37" s="48" t="str">
        <f aca="false">IF((AZ36+BA36)&lt;&gt;0,IF(BA36=0,AZ36,AZ36/BA36),"")</f>
        <v/>
      </c>
      <c r="BA37" s="48" t="str">
        <f aca="false">IF((BA36+BB36)&lt;&gt;0,IF(BB36=0,BA36,BA36/BB36),"")</f>
        <v/>
      </c>
      <c r="BB37" s="48" t="str">
        <f aca="false">IF((BB36+BC36)&lt;&gt;0,IF(BC36=0,BB36,BB36/BC36),"")</f>
        <v/>
      </c>
      <c r="BC37" s="48" t="str">
        <f aca="false">IF((BC36+BD36)&lt;&gt;0,IF(BD36=0,BC36,BC36/BD36),"")</f>
        <v/>
      </c>
      <c r="BD37" s="48" t="str">
        <f aca="false">IF((BD36+BE36)&lt;&gt;0,IF(BE36=0,BD36,BD36/BE36),"")</f>
        <v/>
      </c>
      <c r="BE37" s="48" t="str">
        <f aca="false">IF((BE36+BF36)&lt;&gt;0,IF(BF36=0,BE36,BE36/BF36),"")</f>
        <v/>
      </c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Z37" s="5"/>
    </row>
    <row r="38" customFormat="false" ht="20.1" hidden="false" customHeight="true" outlineLevel="0" collapsed="false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49" t="n">
        <f aca="false">6-COUNTIF(B12:B17,"=0")-COUNTIF(B12:B17,"")</f>
        <v>0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Z38" s="5"/>
    </row>
    <row r="39" customFormat="false" ht="20.1" hidden="false" customHeight="true" outlineLevel="0" collapsed="false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1"/>
      <c r="U39" s="5"/>
      <c r="V39" s="5"/>
      <c r="W39" s="5"/>
      <c r="X39" s="52" t="s">
        <v>61</v>
      </c>
      <c r="Y39" s="52"/>
      <c r="Z39" s="52"/>
      <c r="AA39" s="52"/>
      <c r="AB39" s="53" t="s">
        <v>62</v>
      </c>
      <c r="AC39" s="53"/>
      <c r="AD39" s="53"/>
      <c r="AE39" s="53"/>
      <c r="AF39" s="49" t="n">
        <f aca="false">IF(AF38=6,15,IF(AF38=4,6,IF(AF38=3,3,IF(AF38=2,1,0))))</f>
        <v>0</v>
      </c>
      <c r="AG39" s="54" t="s">
        <v>63</v>
      </c>
      <c r="AH39" s="54"/>
      <c r="AI39" s="54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Z39" s="5"/>
    </row>
    <row r="40" customFormat="false" ht="29.15" hidden="false" customHeight="true" outlineLevel="0" collapsed="false">
      <c r="A40" s="5"/>
      <c r="B40" s="28" t="s">
        <v>64</v>
      </c>
      <c r="C40" s="55"/>
      <c r="D40" s="56" t="str">
        <f aca="false">IF($S$35=$P$14,IF($T$35=0,"","Coef"&amp;CHAR(10)&amp;"Manches"),"")</f>
        <v/>
      </c>
      <c r="E40" s="56"/>
      <c r="F40" s="56"/>
      <c r="G40" s="56" t="str">
        <f aca="false">IF($S$35=$P$14,IF($T$35=0,"","Coef"&amp;CHAR(10)&amp;"Points"),"")</f>
        <v/>
      </c>
      <c r="H40" s="56"/>
      <c r="I40" s="56"/>
      <c r="J40" s="56" t="str">
        <f aca="false">IF($S$35=$P$14,IF($T$35=0,"","Joueurs"),"")</f>
        <v/>
      </c>
      <c r="K40" s="56"/>
      <c r="L40" s="56"/>
      <c r="M40" s="5"/>
      <c r="N40" s="5"/>
      <c r="O40" s="5"/>
      <c r="P40" s="5"/>
      <c r="Q40" s="5"/>
      <c r="R40" s="5"/>
      <c r="S40" s="57"/>
      <c r="T40" s="5"/>
      <c r="U40" s="5"/>
      <c r="V40" s="5"/>
      <c r="W40" s="5"/>
      <c r="X40" s="52"/>
      <c r="Y40" s="52"/>
      <c r="Z40" s="52"/>
      <c r="AA40" s="52"/>
      <c r="AB40" s="53"/>
      <c r="AC40" s="53"/>
      <c r="AD40" s="53"/>
      <c r="AE40" s="53"/>
      <c r="AF40" s="49" t="str">
        <f aca="false">IF(AND(COUNTIF(S20:S34,"F")=AF39,AF39&gt;0),"ok","")</f>
        <v/>
      </c>
      <c r="AG40" s="54"/>
      <c r="AH40" s="54"/>
      <c r="AI40" s="54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Z40" s="5"/>
    </row>
    <row r="41" customFormat="false" ht="19.9" hidden="false" customHeight="true" outlineLevel="0" collapsed="false">
      <c r="A41" s="58" t="s">
        <v>65</v>
      </c>
      <c r="B41" s="22" t="e">
        <f aca="false">INDEX($AJ$41:$AJ$46,MATCH(1,$AI$41:$AI$46,0))</f>
        <v>#N/A</v>
      </c>
      <c r="C41" s="59" t="str">
        <f aca="false">_xlfn.IFNA(INDEX($AO$41:$AO$46,MATCH(1,$AI$41:$AI$46,0)),"")</f>
        <v/>
      </c>
      <c r="D41" s="60" t="str">
        <f aca="false">IF($S$35=$P$14,IF($T$35=0,"",AB41),"")</f>
        <v/>
      </c>
      <c r="E41" s="60"/>
      <c r="F41" s="60"/>
      <c r="G41" s="60" t="str">
        <f aca="false">IF($S$35=$P$14,IF($T$35=0,"",X41),"")</f>
        <v/>
      </c>
      <c r="H41" s="60"/>
      <c r="I41" s="60"/>
      <c r="J41" s="56" t="str">
        <f aca="false">IF($S$35=$P$14,IF($T$35=0,"",1),"")</f>
        <v/>
      </c>
      <c r="K41" s="56"/>
      <c r="L41" s="56"/>
      <c r="M41" s="5"/>
      <c r="N41" s="5"/>
      <c r="O41" s="5"/>
      <c r="P41" s="5"/>
      <c r="Q41" s="5"/>
      <c r="R41" s="5"/>
      <c r="S41" s="61"/>
      <c r="T41" s="5"/>
      <c r="U41" s="5"/>
      <c r="V41" s="5"/>
      <c r="W41" s="5"/>
      <c r="X41" s="62" t="n">
        <f aca="false">IF(X37&lt;&gt;"",X37,0)</f>
        <v>0</v>
      </c>
      <c r="Y41" s="62"/>
      <c r="Z41" s="62" t="n">
        <f aca="false">IF(X41&lt;&gt;"",RANK(X41,$X$41:$X$46,0),"")</f>
        <v>1</v>
      </c>
      <c r="AA41" s="62"/>
      <c r="AB41" s="62" t="n">
        <f aca="false">IF(AT37&lt;&gt;"",AT37,0)</f>
        <v>0</v>
      </c>
      <c r="AC41" s="62"/>
      <c r="AD41" s="62" t="n">
        <f aca="false">IF(AB41&lt;&gt;"",RANK(AB41,$AB$41:$AB$46,0),"")</f>
        <v>1</v>
      </c>
      <c r="AE41" s="62"/>
      <c r="AF41" s="62" t="s">
        <v>15</v>
      </c>
      <c r="AG41" s="62" t="n">
        <f aca="false">$J$36+($AB$41/10)+($X$41/100)</f>
        <v>0</v>
      </c>
      <c r="AH41" s="62"/>
      <c r="AI41" s="62" t="str">
        <f aca="false">IF(AG41&lt;&gt;0,RANK(AG41,$AG$41:$AG$46,0),"")</f>
        <v/>
      </c>
      <c r="AJ41" s="45" t="n">
        <f aca="false">B12</f>
        <v>0</v>
      </c>
      <c r="AK41" s="45"/>
      <c r="AL41" s="45"/>
      <c r="AM41" s="45"/>
      <c r="AN41" s="45"/>
      <c r="AO41" s="63" t="n">
        <f aca="false">A12</f>
        <v>1</v>
      </c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Z41" s="5"/>
    </row>
    <row r="42" customFormat="false" ht="19.9" hidden="false" customHeight="true" outlineLevel="0" collapsed="false">
      <c r="A42" s="58" t="s">
        <v>66</v>
      </c>
      <c r="B42" s="22" t="e">
        <f aca="false">INDEX($AJ$41:$AJ$46,MATCH(2,$AI$41:$AI$46,0))</f>
        <v>#N/A</v>
      </c>
      <c r="C42" s="59" t="str">
        <f aca="false">_xlfn.IFNA(INDEX($AO$41:$AO$46,MATCH(2,$AI$41:$AI$46,0)),"")</f>
        <v/>
      </c>
      <c r="D42" s="60" t="str">
        <f aca="false">IF($S$35=$P$14,IF($T$35=0,"",AB42),"")</f>
        <v/>
      </c>
      <c r="E42" s="60"/>
      <c r="F42" s="60"/>
      <c r="G42" s="60" t="str">
        <f aca="false">IF($S$35=$P$14,IF($T$35=0,"",X42),"")</f>
        <v/>
      </c>
      <c r="H42" s="60"/>
      <c r="I42" s="60"/>
      <c r="J42" s="56" t="str">
        <f aca="false">IF($S$35=$P$14,IF($T$35=0,"",2),"")</f>
        <v/>
      </c>
      <c r="K42" s="56"/>
      <c r="L42" s="56"/>
      <c r="M42" s="5"/>
      <c r="N42" s="5"/>
      <c r="O42" s="5"/>
      <c r="P42" s="5"/>
      <c r="Q42" s="5"/>
      <c r="R42" s="5"/>
      <c r="S42" s="61"/>
      <c r="T42" s="5"/>
      <c r="U42" s="5"/>
      <c r="V42" s="5"/>
      <c r="W42" s="5"/>
      <c r="X42" s="62" t="n">
        <f aca="false">IF(Z37&lt;&gt;"",Z37,0)</f>
        <v>0</v>
      </c>
      <c r="Y42" s="62"/>
      <c r="Z42" s="62" t="n">
        <f aca="false">IF(X42&lt;&gt;"",RANK(X42,$X$41:$X$46,0),"")</f>
        <v>1</v>
      </c>
      <c r="AA42" s="62"/>
      <c r="AB42" s="62" t="n">
        <f aca="false">IF(AV37&lt;&gt;"",AV37,0)</f>
        <v>0</v>
      </c>
      <c r="AC42" s="62"/>
      <c r="AD42" s="62" t="n">
        <f aca="false">IF(AB42&lt;&gt;"",RANK(AB42,$AB$41:$AB$46,0),"")</f>
        <v>1</v>
      </c>
      <c r="AE42" s="62"/>
      <c r="AF42" s="62" t="s">
        <v>16</v>
      </c>
      <c r="AG42" s="62" t="n">
        <f aca="false">$K$36+($AB$42/10)+($X$42/100)</f>
        <v>0</v>
      </c>
      <c r="AH42" s="62"/>
      <c r="AI42" s="62" t="str">
        <f aca="false">IF(AG42&lt;&gt;0,RANK(AG42,$AG$41:$AG$46,0),"")</f>
        <v/>
      </c>
      <c r="AJ42" s="45" t="n">
        <f aca="false">B13</f>
        <v>0</v>
      </c>
      <c r="AK42" s="45"/>
      <c r="AL42" s="45"/>
      <c r="AM42" s="45"/>
      <c r="AN42" s="45"/>
      <c r="AO42" s="63" t="n">
        <f aca="false">A13</f>
        <v>2</v>
      </c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Z42" s="5"/>
    </row>
    <row r="43" customFormat="false" ht="19.9" hidden="false" customHeight="true" outlineLevel="0" collapsed="false">
      <c r="A43" s="58" t="s">
        <v>67</v>
      </c>
      <c r="B43" s="22" t="e">
        <f aca="false">INDEX($AJ$41:$AJ$46,MATCH(3,$AI$41:$AI$46,0))</f>
        <v>#N/A</v>
      </c>
      <c r="C43" s="59" t="str">
        <f aca="false">_xlfn.IFNA(INDEX($AO$41:$AO$46,MATCH(3,$AI$41:$AI$46,0)),"")</f>
        <v/>
      </c>
      <c r="D43" s="60" t="str">
        <f aca="false">IF($S$35=$P$14,IF($T$35=0,"",AB43),"")</f>
        <v/>
      </c>
      <c r="E43" s="60"/>
      <c r="F43" s="60"/>
      <c r="G43" s="60" t="str">
        <f aca="false">IF($S$35=$P$14,IF($T$35=0,"",X43),"")</f>
        <v/>
      </c>
      <c r="H43" s="60"/>
      <c r="I43" s="60"/>
      <c r="J43" s="56" t="str">
        <f aca="false">IF($S$35=$P$14,IF($T$35=0,"",3),"")</f>
        <v/>
      </c>
      <c r="K43" s="56"/>
      <c r="L43" s="56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2" t="n">
        <f aca="false">IF(AB37&lt;&gt;"",AB37,0)</f>
        <v>0</v>
      </c>
      <c r="Y43" s="62"/>
      <c r="Z43" s="62" t="n">
        <f aca="false">IF(X43&lt;&gt;"",RANK(X43,$X$41:$X$46,0),"")</f>
        <v>1</v>
      </c>
      <c r="AA43" s="62"/>
      <c r="AB43" s="62" t="n">
        <f aca="false">IF(AX37&lt;&gt;"",AX37,0)</f>
        <v>0</v>
      </c>
      <c r="AC43" s="62"/>
      <c r="AD43" s="62" t="n">
        <f aca="false">IF(AB43&lt;&gt;"",RANK(AB43,$AB$41:$AB$46,0),"")</f>
        <v>1</v>
      </c>
      <c r="AE43" s="62"/>
      <c r="AF43" s="62" t="s">
        <v>17</v>
      </c>
      <c r="AG43" s="62" t="n">
        <f aca="false">$L$36+($AB$43/10)+($X$43/100)</f>
        <v>0</v>
      </c>
      <c r="AH43" s="62"/>
      <c r="AI43" s="62" t="str">
        <f aca="false">IF(AG43&lt;&gt;0,RANK(AG43,$AG$41:$AG$46,0),"")</f>
        <v/>
      </c>
      <c r="AJ43" s="45" t="n">
        <f aca="false">B14</f>
        <v>0</v>
      </c>
      <c r="AK43" s="45"/>
      <c r="AL43" s="45"/>
      <c r="AM43" s="45"/>
      <c r="AN43" s="45"/>
      <c r="AO43" s="63" t="n">
        <f aca="false">A14</f>
        <v>3</v>
      </c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Z43" s="5"/>
    </row>
    <row r="44" customFormat="false" ht="19.9" hidden="false" customHeight="true" outlineLevel="0" collapsed="false">
      <c r="A44" s="58" t="s">
        <v>68</v>
      </c>
      <c r="B44" s="22" t="e">
        <f aca="false">INDEX($AJ$41:$AJ$46,MATCH(4,$AI$41:$AI$46,0))</f>
        <v>#N/A</v>
      </c>
      <c r="C44" s="59" t="str">
        <f aca="false">_xlfn.IFNA(INDEX($AO$41:$AO$46,MATCH(4,$AI$41:$AI$46,0)),"")</f>
        <v/>
      </c>
      <c r="D44" s="60" t="str">
        <f aca="false">IF($S$35=$P$14,IF($T$35=0,"",AB44),"")</f>
        <v/>
      </c>
      <c r="E44" s="60"/>
      <c r="F44" s="60"/>
      <c r="G44" s="60" t="str">
        <f aca="false">IF($S$35=$P$14,IF($T$35=0,"",X44),"")</f>
        <v/>
      </c>
      <c r="H44" s="60"/>
      <c r="I44" s="60"/>
      <c r="J44" s="56" t="str">
        <f aca="false">IF($S$35=$P$14,IF($T$35=0,"",4),"")</f>
        <v/>
      </c>
      <c r="K44" s="56"/>
      <c r="L44" s="5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2" t="n">
        <f aca="false">IF(AD37&lt;&gt;"",AD37,0)</f>
        <v>0</v>
      </c>
      <c r="Y44" s="62"/>
      <c r="Z44" s="62" t="n">
        <f aca="false">IF(X44&lt;&gt;"",RANK(X44,$X$41:$X$46,0),"")</f>
        <v>1</v>
      </c>
      <c r="AA44" s="62"/>
      <c r="AB44" s="62" t="n">
        <f aca="false">IF(AZ37&lt;&gt;"",AZ37,0)</f>
        <v>0</v>
      </c>
      <c r="AC44" s="62"/>
      <c r="AD44" s="62" t="n">
        <f aca="false">IF(AB44&lt;&gt;"",RANK(AB44,$AB$41:$AB$46,0),"")</f>
        <v>1</v>
      </c>
      <c r="AE44" s="62"/>
      <c r="AF44" s="62" t="s">
        <v>18</v>
      </c>
      <c r="AG44" s="62" t="n">
        <f aca="false">$M$36+($AB$44/10)+($X$44/100)</f>
        <v>0</v>
      </c>
      <c r="AH44" s="62"/>
      <c r="AI44" s="62" t="str">
        <f aca="false">IF(AG44&lt;&gt;0,RANK(AG44,$AG$41:$AG$46,0),"")</f>
        <v/>
      </c>
      <c r="AJ44" s="45" t="n">
        <f aca="false">B15</f>
        <v>0</v>
      </c>
      <c r="AK44" s="45"/>
      <c r="AL44" s="45"/>
      <c r="AM44" s="45"/>
      <c r="AN44" s="45"/>
      <c r="AO44" s="63" t="n">
        <f aca="false">A15</f>
        <v>4</v>
      </c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Z44" s="5"/>
    </row>
    <row r="45" customFormat="false" ht="19.9" hidden="false" customHeight="true" outlineLevel="0" collapsed="false">
      <c r="A45" s="58" t="s">
        <v>69</v>
      </c>
      <c r="B45" s="22" t="e">
        <f aca="false">INDEX($AJ$41:$AJ$46,MATCH(5,$AI$41:$AI$46,0))</f>
        <v>#N/A</v>
      </c>
      <c r="C45" s="59" t="str">
        <f aca="false">_xlfn.IFNA(INDEX($AO$41:$AO$46,MATCH(5,$AI$41:$AI$46,0)),"")</f>
        <v/>
      </c>
      <c r="D45" s="60" t="str">
        <f aca="false">IF($S$35=$P$14,IF($T$35=0,"",AB45),"")</f>
        <v/>
      </c>
      <c r="E45" s="60"/>
      <c r="F45" s="60"/>
      <c r="G45" s="60" t="str">
        <f aca="false">IF($S$35=$P$14,IF($T$35=0,"",X45),"")</f>
        <v/>
      </c>
      <c r="H45" s="60"/>
      <c r="I45" s="60"/>
      <c r="J45" s="56" t="str">
        <f aca="false">IF($S$35=$P$14,IF($T$35=0,"",5),"")</f>
        <v/>
      </c>
      <c r="K45" s="56"/>
      <c r="L45" s="56"/>
      <c r="X45" s="62" t="n">
        <f aca="false">IF(AF37&lt;&gt;"",AF37,0)</f>
        <v>0</v>
      </c>
      <c r="Y45" s="62"/>
      <c r="Z45" s="62" t="n">
        <f aca="false">IF(X45&lt;&gt;"",RANK(X45,$X$41:$X$46,0),"")</f>
        <v>1</v>
      </c>
      <c r="AA45" s="62"/>
      <c r="AB45" s="62" t="n">
        <f aca="false">IF(BB37&lt;&gt;"",BB37,0)</f>
        <v>0</v>
      </c>
      <c r="AC45" s="62"/>
      <c r="AD45" s="62" t="n">
        <f aca="false">IF(AB45&lt;&gt;"",RANK(AB45,$AB$41:$AB$46,0),"")</f>
        <v>1</v>
      </c>
      <c r="AE45" s="62"/>
      <c r="AF45" s="62" t="s">
        <v>19</v>
      </c>
      <c r="AG45" s="62" t="n">
        <f aca="false">$N$36+($AB$45/10)+($X$45/100)</f>
        <v>0</v>
      </c>
      <c r="AH45" s="62"/>
      <c r="AI45" s="62" t="str">
        <f aca="false">IF(AG45&lt;&gt;0,RANK(AG45,$AG$41:$AG$46,0),"")</f>
        <v/>
      </c>
      <c r="AJ45" s="45" t="n">
        <f aca="false">B16</f>
        <v>0</v>
      </c>
      <c r="AK45" s="45"/>
      <c r="AL45" s="45"/>
      <c r="AM45" s="45"/>
      <c r="AN45" s="45"/>
      <c r="AO45" s="63" t="n">
        <f aca="false">A16</f>
        <v>5</v>
      </c>
      <c r="AP45" s="5"/>
      <c r="AQ45" s="5"/>
      <c r="AR45" s="5"/>
      <c r="AS45" s="5"/>
      <c r="AT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</row>
    <row r="46" customFormat="false" ht="20.1" hidden="false" customHeight="true" outlineLevel="0" collapsed="false">
      <c r="A46" s="58" t="s">
        <v>70</v>
      </c>
      <c r="B46" s="22" t="e">
        <f aca="false">INDEX($AJ$41:$AJ$46,MATCH(6,$AI$41:$AI$46,0))</f>
        <v>#N/A</v>
      </c>
      <c r="C46" s="59" t="str">
        <f aca="false">_xlfn.IFNA(INDEX($AO$41:$AO$46,MATCH(6,$AI$41:$AI$46,0)),"")</f>
        <v/>
      </c>
      <c r="D46" s="60" t="str">
        <f aca="false">IF($S$35=$P$14,IF($T$35=0,"",AB46),"")</f>
        <v/>
      </c>
      <c r="E46" s="60"/>
      <c r="F46" s="60"/>
      <c r="G46" s="60" t="str">
        <f aca="false">IF($S$35=$P$14,IF($T$35=0,"",X46),"")</f>
        <v/>
      </c>
      <c r="H46" s="60"/>
      <c r="I46" s="60"/>
      <c r="J46" s="56" t="str">
        <f aca="false">IF($S$35=$P$14,IF($T$35=0,"",6),"")</f>
        <v/>
      </c>
      <c r="K46" s="56"/>
      <c r="L46" s="56"/>
      <c r="X46" s="62" t="n">
        <f aca="false">IF(AH37&lt;&gt;"",AH37,0)</f>
        <v>0</v>
      </c>
      <c r="Y46" s="62"/>
      <c r="Z46" s="62" t="n">
        <f aca="false">IF(X46&lt;&gt;"",RANK(X46,$X$41:$X$46,0),"")</f>
        <v>1</v>
      </c>
      <c r="AA46" s="62"/>
      <c r="AB46" s="62" t="n">
        <f aca="false">IF(BD37&lt;&gt;"",BD37,0)</f>
        <v>0</v>
      </c>
      <c r="AC46" s="62"/>
      <c r="AD46" s="62" t="n">
        <f aca="false">IF(AB46&lt;&gt;"",RANK(AB46,$AB$41:$AB$46,0),"")</f>
        <v>1</v>
      </c>
      <c r="AE46" s="62"/>
      <c r="AF46" s="62" t="s">
        <v>20</v>
      </c>
      <c r="AG46" s="62" t="n">
        <f aca="false">$O$36+($AB$46/10)+($X$46/100)</f>
        <v>0</v>
      </c>
      <c r="AH46" s="62"/>
      <c r="AI46" s="62" t="str">
        <f aca="false">IF(AG46&lt;&gt;0,RANK(AG46,$AG$41:$AG$46,0),"")</f>
        <v/>
      </c>
      <c r="AJ46" s="45" t="n">
        <f aca="false">B17</f>
        <v>0</v>
      </c>
      <c r="AK46" s="45"/>
      <c r="AL46" s="45"/>
      <c r="AM46" s="45"/>
      <c r="AN46" s="45"/>
      <c r="AO46" s="63" t="n">
        <f aca="false">A17</f>
        <v>6</v>
      </c>
      <c r="AP46" s="5"/>
      <c r="AQ46" s="5"/>
      <c r="AR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</row>
    <row r="47" customFormat="false" ht="21.95" hidden="false" customHeight="true" outlineLevel="0" collapsed="false"/>
    <row r="48" customFormat="false" ht="21.95" hidden="false" customHeight="true" outlineLevel="0" collapsed="false"/>
    <row r="49" customFormat="false" ht="21.95" hidden="false" customHeight="true" outlineLevel="0" collapsed="false"/>
    <row r="50" customFormat="false" ht="21.95" hidden="false" customHeight="true" outlineLevel="0" collapsed="false"/>
    <row r="51" customFormat="false" ht="21.95" hidden="false" customHeight="true" outlineLevel="0" collapsed="false"/>
    <row r="52" customFormat="false" ht="21.95" hidden="false" customHeight="true" outlineLevel="0" collapsed="false"/>
    <row r="53" customFormat="false" ht="21.95" hidden="false" customHeight="true" outlineLevel="0" collapsed="false"/>
  </sheetData>
  <mergeCells count="124">
    <mergeCell ref="F5:L5"/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D17:F17"/>
    <mergeCell ref="G17:J17"/>
    <mergeCell ref="K17:M17"/>
    <mergeCell ref="X17:AI17"/>
    <mergeCell ref="AT17:BE17"/>
    <mergeCell ref="X18:Y18"/>
    <mergeCell ref="Z18:AA18"/>
    <mergeCell ref="AB18:AC18"/>
    <mergeCell ref="AD18:AE18"/>
    <mergeCell ref="AF18:AG18"/>
    <mergeCell ref="AH18:AI18"/>
    <mergeCell ref="AM18:AQ18"/>
    <mergeCell ref="AT18:AU18"/>
    <mergeCell ref="AV18:AW18"/>
    <mergeCell ref="AX18:AY18"/>
    <mergeCell ref="AZ18:BA18"/>
    <mergeCell ref="BB18:BC18"/>
    <mergeCell ref="BD18:BE18"/>
    <mergeCell ref="B19:C19"/>
    <mergeCell ref="D19:H19"/>
    <mergeCell ref="D36:H36"/>
    <mergeCell ref="D37:H37"/>
    <mergeCell ref="X37:Y37"/>
    <mergeCell ref="Z37:AA37"/>
    <mergeCell ref="AB37:AC37"/>
    <mergeCell ref="AD37:AE37"/>
    <mergeCell ref="AF37:AG37"/>
    <mergeCell ref="AH37:AI37"/>
    <mergeCell ref="AT37:AU37"/>
    <mergeCell ref="AV37:AW37"/>
    <mergeCell ref="AX37:AY37"/>
    <mergeCell ref="AZ37:BA37"/>
    <mergeCell ref="BB37:BC37"/>
    <mergeCell ref="BD37:BE37"/>
    <mergeCell ref="AT38:AU38"/>
    <mergeCell ref="AV38:AW38"/>
    <mergeCell ref="AX38:AY38"/>
    <mergeCell ref="AZ38:BA38"/>
    <mergeCell ref="BB38:BC38"/>
    <mergeCell ref="BD38:BE38"/>
    <mergeCell ref="X39:AA40"/>
    <mergeCell ref="AB39:AE40"/>
    <mergeCell ref="AG39:AI40"/>
    <mergeCell ref="AT39:AU39"/>
    <mergeCell ref="AV39:AW39"/>
    <mergeCell ref="AX39:AY39"/>
    <mergeCell ref="AZ39:BA39"/>
    <mergeCell ref="BB39:BC39"/>
    <mergeCell ref="D40:F40"/>
    <mergeCell ref="G40:I40"/>
    <mergeCell ref="J40:L40"/>
    <mergeCell ref="D41:F41"/>
    <mergeCell ref="G41:I41"/>
    <mergeCell ref="J41:L41"/>
    <mergeCell ref="X41:Y41"/>
    <mergeCell ref="Z41:AA41"/>
    <mergeCell ref="AB41:AC41"/>
    <mergeCell ref="AD41:AE41"/>
    <mergeCell ref="AG41:AH41"/>
    <mergeCell ref="AJ41:AN41"/>
    <mergeCell ref="D42:F42"/>
    <mergeCell ref="G42:I42"/>
    <mergeCell ref="J42:L42"/>
    <mergeCell ref="X42:Y42"/>
    <mergeCell ref="Z42:AA42"/>
    <mergeCell ref="AB42:AC42"/>
    <mergeCell ref="AD42:AE42"/>
    <mergeCell ref="AG42:AH42"/>
    <mergeCell ref="AJ42:AN42"/>
    <mergeCell ref="D43:F43"/>
    <mergeCell ref="G43:I43"/>
    <mergeCell ref="J43:L43"/>
    <mergeCell ref="X43:Y43"/>
    <mergeCell ref="Z43:AA43"/>
    <mergeCell ref="AB43:AC43"/>
    <mergeCell ref="AD43:AE43"/>
    <mergeCell ref="AG43:AH43"/>
    <mergeCell ref="AJ43:AN43"/>
    <mergeCell ref="D44:F44"/>
    <mergeCell ref="G44:I44"/>
    <mergeCell ref="J44:L44"/>
    <mergeCell ref="X44:Y44"/>
    <mergeCell ref="Z44:AA44"/>
    <mergeCell ref="AB44:AC44"/>
    <mergeCell ref="AD44:AE44"/>
    <mergeCell ref="AG44:AH44"/>
    <mergeCell ref="AJ44:AN44"/>
    <mergeCell ref="D45:F45"/>
    <mergeCell ref="G45:I45"/>
    <mergeCell ref="J45:L45"/>
    <mergeCell ref="X45:Y45"/>
    <mergeCell ref="Z45:AA45"/>
    <mergeCell ref="AB45:AC45"/>
    <mergeCell ref="AD45:AE45"/>
    <mergeCell ref="AG45:AH45"/>
    <mergeCell ref="AJ45:AN45"/>
    <mergeCell ref="D46:F46"/>
    <mergeCell ref="G46:I46"/>
    <mergeCell ref="J46:L46"/>
    <mergeCell ref="X46:Y46"/>
    <mergeCell ref="Z46:AA46"/>
    <mergeCell ref="AB46:AC46"/>
    <mergeCell ref="AD46:AE46"/>
    <mergeCell ref="AG46:AH46"/>
    <mergeCell ref="AJ46:AN46"/>
  </mergeCells>
  <conditionalFormatting sqref="C40">
    <cfRule type="expression" priority="2" aboveAverage="0" equalAverage="0" bottom="0" percent="0" rank="0" text="" dxfId="0">
      <formula>IF(SUM(AT38:BB38)&lt;&gt;0,TRUE())</formula>
    </cfRule>
  </conditionalFormatting>
  <dataValidations count="1">
    <dataValidation allowBlank="true" errorStyle="stop" operator="equal" showDropDown="false" showErrorMessage="true" showInputMessage="false" sqref="M5" type="list">
      <formula1>Poule6!$P$12:$P$13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2025-02-22T19:00:27Z</dcterms:created>
  <dc:creator/>
  <dc:description/>
  <dc:language>fr-FR</dc:language>
  <cp:lastModifiedBy/>
  <dcterms:modified xsi:type="dcterms:W3CDTF">2025-02-24T07:37:46Z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