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ule5" sheetId="1" state="visible" r:id="rId3"/>
  </sheets>
  <definedNames>
    <definedName function="false" hidden="false" localSheetId="0" name="_xlnm.Print_Area" vbProcedure="false">Poule5!$A$1:$O$40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<sst xmlns="http://schemas.openxmlformats.org/spreadsheetml/2006/main" count="106" uniqueCount="60">
  <si>
    <t xml:space="preserve">Ligue :  </t>
  </si>
  <si>
    <t xml:space="preserve">Comité : </t>
  </si>
  <si>
    <t xml:space="preserve">Nb Manches Gagnates</t>
  </si>
  <si>
    <t xml:space="preserve">Lieu :</t>
  </si>
  <si>
    <t xml:space="preserve">Poule :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</si>
  <si>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</si>
  <si>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</si>
  <si>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</si>
  <si>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</si>
  <si>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</si>
  <si>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Licence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</si>
  <si>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</si>
  <si>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</si>
  <si>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</si>
  <si>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</si>
  <si>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</si>
  <si>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</si>
  <si>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</si>
  <si>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</si>
  <si>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</si>
  <si>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</si>
  <si>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</si>
  <si>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8"/>
        <rFont val="Arial"/>
        <family val="2"/>
        <charset val="1"/>
      </rPr>
      <t xml:space="preserve">Forfait joueur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</si>
  <si>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</si>
  <si>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</si>
  <si>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</si>
  <si>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</si>
  <si>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D</t>
  </si>
  <si>
    <t xml:space="preserve">2  contre  5</t>
  </si>
  <si>
    <t xml:space="preserve">2-5</t>
  </si>
  <si>
    <t xml:space="preserve">3  contre  4</t>
  </si>
  <si>
    <t xml:space="preserve">3-4</t>
  </si>
  <si>
    <t xml:space="preserve">1  contre  5</t>
  </si>
  <si>
    <t xml:space="preserve">1-5</t>
  </si>
  <si>
    <t xml:space="preserve">2  contre  3</t>
  </si>
  <si>
    <t xml:space="preserve">2-3</t>
  </si>
  <si>
    <t xml:space="preserve">1  contre  4</t>
  </si>
  <si>
    <t xml:space="preserve">1-4</t>
  </si>
  <si>
    <t xml:space="preserve">3  contre  5</t>
  </si>
  <si>
    <t xml:space="preserve">3-5</t>
  </si>
  <si>
    <t xml:space="preserve">1  contre  3</t>
  </si>
  <si>
    <t xml:space="preserve">1-3</t>
  </si>
  <si>
    <t xml:space="preserve">2  contre  4</t>
  </si>
  <si>
    <t xml:space="preserve">2-4</t>
  </si>
  <si>
    <t xml:space="preserve">1  contre  2</t>
  </si>
  <si>
    <t xml:space="preserve">1-2</t>
  </si>
  <si>
    <t xml:space="preserve">4  contre  5</t>
  </si>
  <si>
    <t xml:space="preserve">4-5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</si>
  <si>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</si>
  <si>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</si>
  <si>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</si>
  <si>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</si>
  <si>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</si>
  <si>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</si>
  <si>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</si>
  <si>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</si>
  <si>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</si>
  <si>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</si>
  <si>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</si>
  <si>
    <t xml:space="preserve">5ème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</si>
</sst>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@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11"/>
      <color rgb="FFDC143C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F8080"/>
      </patternFill>
    </fill>
    <fill>
      <patternFill patternType="solid">
        <fgColor rgb="FFB2B2B2"/>
        <bgColor rgb="FFC0C0C0"/>
      </patternFill>
    </fill>
    <fill>
      <patternFill patternType="solid">
        <fgColor rgb="FFFFFF66"/>
        <bgColor rgb="FFFFFF00"/>
      </patternFill>
    </fill>
    <fill>
      <patternFill patternType="solid">
        <fgColor rgb="FF99FFFF"/>
        <bgColor rgb="FFCCFFFF"/>
      </patternFill>
    </fill>
    <fill>
      <patternFill patternType="solid">
        <fgColor rgb="FF99FF33"/>
        <bgColor rgb="FFCCFFCC"/>
      </patternFill>
    </fill>
    <fill>
      <patternFill patternType="solid">
        <fgColor rgb="FFFF3300"/>
        <bgColor rgb="FFDC143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DC143C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3300"/>
      <rgbColor rgb="FF666699"/>
      <rgbColor rgb="FFB2B2B2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F1" activeCellId="0" sqref="BF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51"/>
    <col collapsed="false" customWidth="true" hidden="false" outlineLevel="0" max="3" min="2" style="1" width="29.81"/>
    <col collapsed="false" customWidth="true" hidden="false" outlineLevel="0" max="8" min="4" style="1" width="3.87"/>
    <col collapsed="false" customWidth="true" hidden="false" outlineLevel="0" max="9" min="9" style="1" width="4.23"/>
    <col collapsed="false" customWidth="true" hidden="false" outlineLevel="0" max="13" min="10" style="1" width="3.05"/>
    <col collapsed="false" customWidth="true" hidden="false" outlineLevel="0" max="15" min="14" style="1" width="3.06"/>
    <col collapsed="false" customWidth="true" hidden="true" outlineLevel="0" max="22" min="16" style="1" width="9.27"/>
    <col collapsed="false" customWidth="true" hidden="true" outlineLevel="0" max="23" min="23" style="1" width="6.82"/>
    <col collapsed="false" customWidth="true" hidden="true" outlineLevel="0" max="35" min="24" style="1" width="5.62"/>
    <col collapsed="false" customWidth="true" hidden="true" outlineLevel="0" max="44" min="36" style="1" width="5.08"/>
    <col collapsed="false" customWidth="true" hidden="true" outlineLevel="0" max="45" min="45" style="1" width="7.16"/>
    <col collapsed="false" customWidth="true" hidden="true" outlineLevel="0" max="46" min="46" style="1" width="5.66"/>
    <col collapsed="false" customWidth="true" hidden="true" outlineLevel="0" max="54" min="47" style="1" width="5.08"/>
    <col collapsed="false" customWidth="true" hidden="true" outlineLevel="0" max="55" min="55" style="1" width="5.06"/>
    <col collapsed="false" customWidth="true" hidden="true" outlineLevel="0" max="56" min="56" style="1" width="4.6"/>
    <col collapsed="false" customWidth="true" hidden="true" outlineLevel="0" max="57" min="57" style="1" width="5.09"/>
    <col collapsed="false" customWidth="true" hidden="false" outlineLevel="0" max="66" min="58" style="1" width="5.09"/>
    <col collapsed="false" customWidth="true" hidden="false" outlineLevel="0" max="255" min="67" style="1" width="9.27"/>
    <col collapsed="false" customWidth="true" hidden="false" outlineLevel="0" max="260" min="256" style="2" width="9.27"/>
    <col collapsed="false" customWidth="false" hidden="false" outlineLevel="0" max="16384" min="261" style="2" width="11.53"/>
  </cols>
  <sheetData>
    <row r="1" customFormat="false" ht="26.1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Z1" s="3"/>
    </row>
    <row r="2" customFormat="false" ht="5.1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Z2" s="3"/>
    </row>
    <row r="3" customFormat="false" ht="26.1" hidden="false" customHeight="true" outlineLevel="0" collapsed="false">
      <c r="A3" s="5"/>
      <c r="B3" s="7" t="s">
        <v>0</v>
      </c>
      <c r="C3" s="8"/>
      <c r="D3" s="9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3"/>
      <c r="IU3" s="9"/>
      <c r="IV3" s="9"/>
      <c r="IW3" s="9"/>
      <c r="IX3" s="9"/>
      <c r="IZ3" s="9"/>
    </row>
    <row r="4" customFormat="false" ht="9.95" hidden="false" customHeight="true" outlineLevel="0" collapsed="false">
      <c r="A4" s="5"/>
      <c r="B4" s="11"/>
      <c r="C4" s="12"/>
    </row>
    <row r="5" customFormat="false" ht="20.1" hidden="false" customHeight="true" outlineLevel="0" collapsed="false">
      <c r="A5" s="5"/>
      <c r="B5" s="7" t="s">
        <v>1</v>
      </c>
      <c r="C5" s="8"/>
      <c r="D5" s="5"/>
      <c r="E5" s="5"/>
      <c r="F5" s="13" t="s">
        <v>2</v>
      </c>
      <c r="G5" s="13"/>
      <c r="H5" s="13"/>
      <c r="I5" s="13"/>
      <c r="J5" s="13"/>
      <c r="K5" s="13"/>
      <c r="L5" s="13"/>
      <c r="M5" s="14" t="n">
        <v>3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Z5" s="5"/>
    </row>
    <row r="6" customFormat="false" ht="9.95" hidden="false" customHeight="true" outlineLevel="0" collapsed="false">
      <c r="A6" s="5"/>
      <c r="B6" s="5"/>
      <c r="C6" s="15"/>
      <c r="D6" s="5"/>
      <c r="E6" s="5"/>
      <c r="F6" s="5"/>
      <c r="G6" s="5"/>
      <c r="H6" s="5"/>
      <c r="I6" s="5"/>
      <c r="J6" s="5"/>
      <c r="K6" s="5"/>
      <c r="L6" s="1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Z6" s="5"/>
    </row>
    <row r="7" customFormat="false" ht="20.1" hidden="false" customHeight="true" outlineLevel="0" collapsed="false">
      <c r="A7" s="5"/>
      <c r="B7" s="7" t="s">
        <v>3</v>
      </c>
      <c r="C7" s="8"/>
      <c r="D7" s="5"/>
      <c r="E7" s="5"/>
      <c r="F7" s="5"/>
      <c r="G7" s="5"/>
      <c r="H7" s="17" t="s">
        <v>4</v>
      </c>
      <c r="I7" s="5"/>
      <c r="J7" s="5"/>
      <c r="K7" s="5"/>
      <c r="L7" s="16"/>
      <c r="M7" s="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Z7" s="5"/>
    </row>
    <row r="8" customFormat="false" ht="9.95" hidden="false" customHeight="true" outlineLevel="0" collapsed="false">
      <c r="A8" s="5"/>
      <c r="B8" s="5"/>
      <c r="C8" s="15"/>
      <c r="D8" s="5"/>
      <c r="E8" s="5"/>
      <c r="F8" s="5"/>
      <c r="G8" s="5"/>
      <c r="H8" s="5"/>
      <c r="I8" s="5"/>
      <c r="J8" s="5"/>
      <c r="K8" s="5"/>
      <c r="L8" s="1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Z8" s="5"/>
    </row>
    <row r="9" customFormat="false" ht="20.1" hidden="false" customHeight="true" outlineLevel="0" collapsed="false">
      <c r="A9" s="5"/>
      <c r="B9" s="7" t="s">
        <v>5</v>
      </c>
      <c r="C9" s="18"/>
      <c r="D9" s="5"/>
      <c r="E9" s="5"/>
      <c r="F9" s="5"/>
      <c r="G9" s="5"/>
      <c r="H9" s="17" t="s">
        <v>6</v>
      </c>
      <c r="I9" s="5"/>
      <c r="J9" s="5"/>
      <c r="K9" s="5"/>
      <c r="L9" s="16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Z9" s="5"/>
    </row>
    <row r="10" customFormat="false" ht="9.95" hidden="false" customHeight="tru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Z10" s="5"/>
    </row>
    <row r="11" customFormat="false" ht="20.1" hidden="false" customHeight="true" outlineLevel="0" collapsed="false">
      <c r="A11" s="19" t="s">
        <v>7</v>
      </c>
      <c r="B11" s="19" t="s">
        <v>8</v>
      </c>
      <c r="C11" s="20" t="s">
        <v>9</v>
      </c>
      <c r="D11" s="19" t="s">
        <v>10</v>
      </c>
      <c r="E11" s="19"/>
      <c r="F11" s="19"/>
      <c r="G11" s="19" t="s">
        <v>11</v>
      </c>
      <c r="H11" s="19"/>
      <c r="I11" s="19"/>
      <c r="J11" s="19"/>
      <c r="K11" s="19" t="s">
        <v>12</v>
      </c>
      <c r="L11" s="19"/>
      <c r="M11" s="1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Z11" s="5"/>
    </row>
    <row r="12" customFormat="false" ht="20.1" hidden="false" customHeight="true" outlineLevel="0" collapsed="false">
      <c r="A12" s="8" t="n">
        <v>1</v>
      </c>
      <c r="B12" s="21"/>
      <c r="C12" s="22"/>
      <c r="D12" s="23"/>
      <c r="E12" s="23"/>
      <c r="F12" s="23"/>
      <c r="G12" s="23"/>
      <c r="H12" s="23"/>
      <c r="I12" s="23"/>
      <c r="J12" s="23"/>
      <c r="K12" s="8" t="n">
        <v>1</v>
      </c>
      <c r="L12" s="8"/>
      <c r="M12" s="8"/>
      <c r="N12" s="5"/>
      <c r="O12" s="5"/>
      <c r="P12" s="5" t="n">
        <v>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Z12" s="5"/>
    </row>
    <row r="13" customFormat="false" ht="20.1" hidden="false" customHeight="true" outlineLevel="0" collapsed="false">
      <c r="A13" s="8" t="n">
        <v>2</v>
      </c>
      <c r="B13" s="21"/>
      <c r="C13" s="22"/>
      <c r="D13" s="23"/>
      <c r="E13" s="23"/>
      <c r="F13" s="23"/>
      <c r="G13" s="23"/>
      <c r="H13" s="23"/>
      <c r="I13" s="23"/>
      <c r="J13" s="23"/>
      <c r="K13" s="8" t="n">
        <v>2</v>
      </c>
      <c r="L13" s="8"/>
      <c r="M13" s="8"/>
      <c r="N13" s="5"/>
      <c r="O13" s="5"/>
      <c r="P13" s="5" t="n">
        <v>3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Z13" s="5"/>
    </row>
    <row r="14" customFormat="false" ht="20.1" hidden="false" customHeight="true" outlineLevel="0" collapsed="false">
      <c r="A14" s="8" t="n">
        <v>3</v>
      </c>
      <c r="B14" s="21"/>
      <c r="C14" s="22"/>
      <c r="D14" s="23"/>
      <c r="E14" s="23"/>
      <c r="F14" s="23"/>
      <c r="G14" s="23"/>
      <c r="H14" s="23"/>
      <c r="I14" s="23"/>
      <c r="J14" s="23"/>
      <c r="K14" s="8" t="n">
        <v>3</v>
      </c>
      <c r="L14" s="8"/>
      <c r="M14" s="8"/>
      <c r="N14" s="5"/>
      <c r="O14" s="5"/>
      <c r="P14" s="5" t="b">
        <f aca="false">IF(COUNTA(B12:B16)=3,3,IF(COUNTA(B12:B16)=4,6,IF(COUNTA(B12:B16)=5,10)))</f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Z14" s="5"/>
    </row>
    <row r="15" customFormat="false" ht="20.1" hidden="false" customHeight="true" outlineLevel="0" collapsed="false">
      <c r="A15" s="8" t="n">
        <v>4</v>
      </c>
      <c r="B15" s="21"/>
      <c r="C15" s="22"/>
      <c r="D15" s="23"/>
      <c r="E15" s="23"/>
      <c r="F15" s="23"/>
      <c r="G15" s="23"/>
      <c r="H15" s="23"/>
      <c r="I15" s="23"/>
      <c r="J15" s="23"/>
      <c r="K15" s="8" t="n">
        <v>4</v>
      </c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Z15" s="5"/>
    </row>
    <row r="16" customFormat="false" ht="20.1" hidden="false" customHeight="true" outlineLevel="0" collapsed="false">
      <c r="A16" s="8" t="n">
        <v>5</v>
      </c>
      <c r="B16" s="21"/>
      <c r="C16" s="22"/>
      <c r="D16" s="23"/>
      <c r="E16" s="23"/>
      <c r="F16" s="23"/>
      <c r="G16" s="23"/>
      <c r="H16" s="23"/>
      <c r="I16" s="23"/>
      <c r="J16" s="23"/>
      <c r="K16" s="8" t="n">
        <v>5</v>
      </c>
      <c r="L16" s="8"/>
      <c r="M16" s="8"/>
      <c r="N16" s="5"/>
      <c r="O16" s="5"/>
      <c r="P16" s="5"/>
      <c r="Q16" s="2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Z16" s="5"/>
    </row>
    <row r="17" customFormat="false" ht="20.1" hidden="false" customHeight="true" outlineLevel="0" collapsed="false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3" t="s">
        <v>13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13" t="s">
        <v>14</v>
      </c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Z17" s="5"/>
    </row>
    <row r="18" customFormat="false" ht="20.1" hidden="false" customHeight="true" outlineLevel="0" collapsed="false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25" t="s">
        <v>15</v>
      </c>
      <c r="Y18" s="25" t="s">
        <v>16</v>
      </c>
      <c r="Z18" s="25" t="s">
        <v>16</v>
      </c>
      <c r="AA18" s="25"/>
      <c r="AB18" s="25" t="s">
        <v>17</v>
      </c>
      <c r="AC18" s="25"/>
      <c r="AD18" s="25" t="s">
        <v>18</v>
      </c>
      <c r="AE18" s="25"/>
      <c r="AF18" s="25" t="s">
        <v>19</v>
      </c>
      <c r="AG18" s="25"/>
      <c r="AH18" s="25" t="s">
        <v>20</v>
      </c>
      <c r="AI18" s="25"/>
      <c r="AJ18" s="5"/>
      <c r="AK18" s="5"/>
      <c r="AL18" s="5"/>
      <c r="AM18" s="26" t="s">
        <v>14</v>
      </c>
      <c r="AN18" s="26"/>
      <c r="AO18" s="26"/>
      <c r="AP18" s="26"/>
      <c r="AQ18" s="26"/>
      <c r="AR18" s="5"/>
      <c r="AS18" s="5"/>
      <c r="AT18" s="25" t="s">
        <v>15</v>
      </c>
      <c r="AU18" s="25" t="s">
        <v>16</v>
      </c>
      <c r="AV18" s="25" t="s">
        <v>16</v>
      </c>
      <c r="AW18" s="25"/>
      <c r="AX18" s="25" t="s">
        <v>17</v>
      </c>
      <c r="AY18" s="25"/>
      <c r="AZ18" s="25" t="s">
        <v>18</v>
      </c>
      <c r="BA18" s="25"/>
      <c r="BB18" s="25" t="s">
        <v>19</v>
      </c>
      <c r="BC18" s="25"/>
      <c r="BD18" s="25" t="s">
        <v>20</v>
      </c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Z18" s="5"/>
    </row>
    <row r="19" customFormat="false" ht="34" hidden="false" customHeight="true" outlineLevel="0" collapsed="false">
      <c r="A19" s="5"/>
      <c r="B19" s="27" t="s">
        <v>21</v>
      </c>
      <c r="C19" s="27"/>
      <c r="D19" s="28" t="s">
        <v>22</v>
      </c>
      <c r="E19" s="28"/>
      <c r="F19" s="28"/>
      <c r="G19" s="28"/>
      <c r="H19" s="28"/>
      <c r="I19" s="29"/>
      <c r="J19" s="19" t="n">
        <v>1</v>
      </c>
      <c r="K19" s="19" t="n">
        <v>2</v>
      </c>
      <c r="L19" s="19" t="n">
        <v>3</v>
      </c>
      <c r="M19" s="19" t="n">
        <v>4</v>
      </c>
      <c r="N19" s="19" t="n">
        <v>5</v>
      </c>
      <c r="O19" s="5"/>
      <c r="P19" s="5"/>
      <c r="Q19" s="5"/>
      <c r="R19" s="5"/>
      <c r="S19" s="30" t="s">
        <v>23</v>
      </c>
      <c r="T19" s="30" t="s">
        <v>24</v>
      </c>
      <c r="U19" s="30" t="s">
        <v>25</v>
      </c>
      <c r="V19" s="5"/>
      <c r="W19" s="5"/>
      <c r="X19" s="25" t="s">
        <v>26</v>
      </c>
      <c r="Y19" s="25" t="s">
        <v>27</v>
      </c>
      <c r="Z19" s="25" t="s">
        <v>26</v>
      </c>
      <c r="AA19" s="25" t="s">
        <v>27</v>
      </c>
      <c r="AB19" s="25" t="s">
        <v>26</v>
      </c>
      <c r="AC19" s="25" t="s">
        <v>27</v>
      </c>
      <c r="AD19" s="25" t="s">
        <v>26</v>
      </c>
      <c r="AE19" s="25" t="s">
        <v>27</v>
      </c>
      <c r="AF19" s="25" t="s">
        <v>26</v>
      </c>
      <c r="AG19" s="25" t="s">
        <v>27</v>
      </c>
      <c r="AH19" s="25" t="s">
        <v>26</v>
      </c>
      <c r="AI19" s="25" t="s">
        <v>27</v>
      </c>
      <c r="AJ19" s="5"/>
      <c r="AK19" s="5"/>
      <c r="AL19" s="5"/>
      <c r="AM19" s="31" t="n">
        <v>1</v>
      </c>
      <c r="AN19" s="31" t="n">
        <v>2</v>
      </c>
      <c r="AO19" s="31" t="n">
        <v>3</v>
      </c>
      <c r="AP19" s="31" t="n">
        <v>4</v>
      </c>
      <c r="AQ19" s="31" t="n">
        <v>5</v>
      </c>
      <c r="AR19" s="5"/>
      <c r="AS19" s="5"/>
      <c r="AT19" s="25" t="s">
        <v>26</v>
      </c>
      <c r="AU19" s="25" t="s">
        <v>27</v>
      </c>
      <c r="AV19" s="25" t="s">
        <v>26</v>
      </c>
      <c r="AW19" s="25" t="s">
        <v>27</v>
      </c>
      <c r="AX19" s="25" t="s">
        <v>26</v>
      </c>
      <c r="AY19" s="25" t="s">
        <v>27</v>
      </c>
      <c r="AZ19" s="25" t="s">
        <v>26</v>
      </c>
      <c r="BA19" s="25" t="s">
        <v>27</v>
      </c>
      <c r="BB19" s="25" t="s">
        <v>26</v>
      </c>
      <c r="BC19" s="25" t="s">
        <v>27</v>
      </c>
      <c r="BD19" s="25" t="s">
        <v>26</v>
      </c>
      <c r="BE19" s="25" t="s">
        <v>27</v>
      </c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Z19" s="5"/>
    </row>
    <row r="20" s="2" customFormat="true" ht="24.65" hidden="false" customHeight="true" outlineLevel="0" collapsed="false">
      <c r="A20" s="32" t="s">
        <v>28</v>
      </c>
      <c r="B20" s="22" t="str">
        <f aca="false">IF(B13="","",B13)</f>
        <v/>
      </c>
      <c r="C20" s="22" t="str">
        <f aca="false">IF(B16="","",B16)</f>
        <v/>
      </c>
      <c r="D20" s="32"/>
      <c r="E20" s="33"/>
      <c r="F20" s="33"/>
      <c r="G20" s="8"/>
      <c r="H20" s="34"/>
      <c r="I20" s="33"/>
      <c r="J20" s="35"/>
      <c r="K20" s="8" t="str">
        <f aca="false">IF($U20="FG",0,IF($U20="FD",2,IF($S20="F",IF(COUNTIF($D20:$H20,"&lt;0")=$M$5,IF(AND($B20&lt;&gt;"",$C20&lt;&gt;""),1,0),2),"")))</f>
        <v/>
      </c>
      <c r="L20" s="35"/>
      <c r="M20" s="35"/>
      <c r="N20" s="8" t="str">
        <f aca="false">IF($U20="FG",2,IF($U20="FD",0,IF($S20="F",IF(COUNTIF($D20:$H20,"&lt;0")=$M$5,2,1),"")))</f>
        <v/>
      </c>
      <c r="O20" s="5"/>
      <c r="P20" s="5"/>
      <c r="Q20" s="36"/>
      <c r="R20" s="36" t="n">
        <f aca="false">IF(T20="=",1,0)</f>
        <v>0</v>
      </c>
      <c r="S20" s="30" t="str">
        <f aca="false">IF(OR(B20="",C20=""),"",IF(OR(COUNTIF(D20:H20,"&gt;=0")=$M$5,COUNTIF(D20:H20,"&lt;0")=$M$5,U20="FD",U20="FG"),"F",IF(AND(ISNA(MATCH("wo",D20:H20,0)),ISNA(MATCH("wo-",D20:H20,0))),"","F")))</f>
        <v/>
      </c>
      <c r="T20" s="37" t="str">
        <f aca="false">IF(OR(B20="",C20=""),"",IF(K$31=N$31,"=",""))</f>
        <v/>
      </c>
      <c r="U20" s="30" t="str">
        <f aca="false">IF(ISERROR(MATCH("wo",D20:H20,0)),IF(ISERROR(MATCH("-wo",D20:H20,0)),"","FD"),"FG")</f>
        <v/>
      </c>
      <c r="V20" s="5"/>
      <c r="W20" s="38" t="s">
        <v>29</v>
      </c>
      <c r="X20" s="39"/>
      <c r="Y20" s="39"/>
      <c r="Z20" s="25" t="str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/>
      </c>
      <c r="AA20" s="25" t="str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/>
      </c>
      <c r="AB20" s="39"/>
      <c r="AC20" s="39"/>
      <c r="AD20" s="39"/>
      <c r="AE20" s="39"/>
      <c r="AF20" s="25" t="str">
        <f aca="false">IF($T20="=",AA20,"")</f>
        <v/>
      </c>
      <c r="AG20" s="25" t="str">
        <f aca="false">IF($T20="=",Z20,"")</f>
        <v/>
      </c>
      <c r="AH20" s="39"/>
      <c r="AI20" s="39"/>
      <c r="AJ20" s="5"/>
      <c r="AK20" s="5"/>
      <c r="AL20" s="5"/>
      <c r="AM20" s="40" t="n">
        <f aca="false">D20</f>
        <v>0</v>
      </c>
      <c r="AN20" s="40" t="n">
        <f aca="false">E20</f>
        <v>0</v>
      </c>
      <c r="AO20" s="40" t="n">
        <f aca="false">F20</f>
        <v>0</v>
      </c>
      <c r="AP20" s="40" t="n">
        <f aca="false">G20</f>
        <v>0</v>
      </c>
      <c r="AQ20" s="40" t="n">
        <f aca="false">H20</f>
        <v>0</v>
      </c>
      <c r="AR20" s="5"/>
      <c r="AS20" s="38" t="s">
        <v>29</v>
      </c>
      <c r="AT20" s="39"/>
      <c r="AU20" s="39"/>
      <c r="AV20" s="25" t="n">
        <f aca="false">IF(T20="=",COUNTIF(D20:H20,"&gt;=0"),0)</f>
        <v>0</v>
      </c>
      <c r="AW20" s="25" t="n">
        <f aca="false">IF(T20="=",COUNTIF(D20:H20,"&lt;0"),0)</f>
        <v>0</v>
      </c>
      <c r="AX20" s="39"/>
      <c r="AY20" s="39"/>
      <c r="AZ20" s="39"/>
      <c r="BA20" s="39"/>
      <c r="BB20" s="25" t="n">
        <f aca="false">IF(T20="=",COUNTIF(D20:H20,"&lt;0"),0)</f>
        <v>0</v>
      </c>
      <c r="BC20" s="25" t="n">
        <f aca="false">IF(T20="=",COUNTIF(D20:H20,"&gt;=0"),0)</f>
        <v>0</v>
      </c>
      <c r="BD20" s="39"/>
      <c r="BE20" s="39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</row>
    <row r="21" customFormat="false" ht="24.65" hidden="false" customHeight="true" outlineLevel="0" collapsed="false">
      <c r="A21" s="32" t="s">
        <v>30</v>
      </c>
      <c r="B21" s="22" t="str">
        <f aca="false">IF(B14="","",B14)</f>
        <v/>
      </c>
      <c r="C21" s="22" t="str">
        <f aca="false">IF(B15="","",B15)</f>
        <v/>
      </c>
      <c r="D21" s="32"/>
      <c r="E21" s="33"/>
      <c r="F21" s="33"/>
      <c r="G21" s="8"/>
      <c r="H21" s="34"/>
      <c r="I21" s="33"/>
      <c r="J21" s="35"/>
      <c r="K21" s="35"/>
      <c r="L21" s="8" t="str">
        <f aca="false">IF($U21="FG",0,IF($U21="FD",2,IF($S21="F",IF(COUNTIF($D21:$H21,"&lt;0")=$M$5,IF(AND($B21&lt;&gt;"",$C21&lt;&gt;""),1,0),2),"")))</f>
        <v/>
      </c>
      <c r="M21" s="8" t="str">
        <f aca="false">IF($U21="FG",2,IF($U21="FD",0,IF($S21="F",IF(COUNTIF($D21:$H21,"&lt;0")=$M$5,2,1),"")))</f>
        <v/>
      </c>
      <c r="N21" s="35"/>
      <c r="O21" s="5"/>
      <c r="P21" s="5"/>
      <c r="Q21" s="36"/>
      <c r="R21" s="36" t="n">
        <f aca="false">IF(T21="=",1,0)</f>
        <v>0</v>
      </c>
      <c r="S21" s="30" t="str">
        <f aca="false">IF(OR(B21="",C21=""),"",IF(OR(COUNTIF(D21:H21,"&gt;=0")=$M$5,COUNTIF(D21:H21,"&lt;0")=$M$5,U21="FD",U21="FG"),"F",IF(AND(ISNA(MATCH("wo",D21:H21,0)),ISNA(MATCH("wo-",D21:H21,0))),"","F")))</f>
        <v/>
      </c>
      <c r="T21" s="37" t="str">
        <f aca="false">IF(OR(B21="",C21=""),"",IF(L$31=M$31,"=",""))</f>
        <v/>
      </c>
      <c r="U21" s="30" t="str">
        <f aca="false">IF(ISERROR(MATCH("wo",D21:H21,0)),IF(ISERROR(MATCH("-wo",D21:H21,0)),"","FD"),"FG")</f>
        <v/>
      </c>
      <c r="V21" s="5"/>
      <c r="W21" s="38" t="s">
        <v>31</v>
      </c>
      <c r="X21" s="39"/>
      <c r="Y21" s="39"/>
      <c r="Z21" s="39"/>
      <c r="AA21" s="39"/>
      <c r="AB21" s="25" t="str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/>
      </c>
      <c r="AC21" s="25" t="str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/>
      </c>
      <c r="AD21" s="25" t="str">
        <f aca="false">IF($T21="=",AC21,"")</f>
        <v/>
      </c>
      <c r="AE21" s="25" t="str">
        <f aca="false">IF($T21="=",AB21,"")</f>
        <v/>
      </c>
      <c r="AF21" s="39"/>
      <c r="AG21" s="39"/>
      <c r="AH21" s="39"/>
      <c r="AI21" s="39"/>
      <c r="AJ21" s="5"/>
      <c r="AK21" s="5"/>
      <c r="AL21" s="5"/>
      <c r="AM21" s="40" t="n">
        <f aca="false">D21</f>
        <v>0</v>
      </c>
      <c r="AN21" s="40" t="n">
        <f aca="false">E21</f>
        <v>0</v>
      </c>
      <c r="AO21" s="40" t="n">
        <f aca="false">F21</f>
        <v>0</v>
      </c>
      <c r="AP21" s="40" t="n">
        <f aca="false">G21</f>
        <v>0</v>
      </c>
      <c r="AQ21" s="40" t="n">
        <f aca="false">H21</f>
        <v>0</v>
      </c>
      <c r="AR21" s="5"/>
      <c r="AS21" s="38" t="s">
        <v>31</v>
      </c>
      <c r="AT21" s="39"/>
      <c r="AU21" s="39"/>
      <c r="AV21" s="39"/>
      <c r="AW21" s="39"/>
      <c r="AX21" s="25" t="n">
        <f aca="false">IF(T21="=",COUNTIF(D21:H21,"&gt;=0"),0)</f>
        <v>0</v>
      </c>
      <c r="AY21" s="25" t="n">
        <f aca="false">IF(T21="=",COUNTIF(D21:H21,"&lt;0"),0)</f>
        <v>0</v>
      </c>
      <c r="AZ21" s="25" t="n">
        <f aca="false">IF(T21="=",COUNTIF(D21:H21,"&lt;0"),0)</f>
        <v>0</v>
      </c>
      <c r="BA21" s="25" t="n">
        <f aca="false">IF(T21="=",COUNTIF(D21:H21,"&gt;=0"),0)</f>
        <v>0</v>
      </c>
      <c r="BB21" s="39"/>
      <c r="BC21" s="39"/>
      <c r="BD21" s="39"/>
      <c r="BE21" s="39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Z21" s="5"/>
    </row>
    <row r="22" customFormat="false" ht="24.7" hidden="false" customHeight="true" outlineLevel="0" collapsed="false">
      <c r="A22" s="32" t="s">
        <v>32</v>
      </c>
      <c r="B22" s="22" t="str">
        <f aca="false">IF(B12="","",B12)</f>
        <v/>
      </c>
      <c r="C22" s="22" t="str">
        <f aca="false">IF(B16="","",B16)</f>
        <v/>
      </c>
      <c r="D22" s="32"/>
      <c r="E22" s="33"/>
      <c r="F22" s="33"/>
      <c r="G22" s="8"/>
      <c r="H22" s="34"/>
      <c r="I22" s="33"/>
      <c r="J22" s="8" t="str">
        <f aca="false">IF($U22="FG",0,IF($U22="FD",2,IF($S22="F",IF(COUNTIF($D22:$H22,"&lt;0")=$M$5,IF(AND($B22&lt;&gt;"",$C22&lt;&gt;""),1,0),2),"")))</f>
        <v/>
      </c>
      <c r="K22" s="35"/>
      <c r="L22" s="35"/>
      <c r="M22" s="35"/>
      <c r="N22" s="8" t="str">
        <f aca="false">IF($U22="FG",2,IF($U22="FD",0,IF($S22="F",IF(COUNTIF($D22:$H22,"&lt;0")=$M$5,2,1),"")))</f>
        <v/>
      </c>
      <c r="O22" s="5"/>
      <c r="P22" s="5"/>
      <c r="Q22" s="36"/>
      <c r="R22" s="36" t="n">
        <f aca="false">IF(T22="=",1,0)</f>
        <v>0</v>
      </c>
      <c r="S22" s="30" t="str">
        <f aca="false">IF(OR(B22="",C22=""),"",IF(OR(COUNTIF(D22:H22,"&gt;=0")=$M$5,COUNTIF(D22:H22,"&lt;0")=$M$5,U22="FD",U22="FG"),"F",IF(AND(ISNA(MATCH("wo",D22:H22,0)),ISNA(MATCH("wo-",D22:H22,0))),"","F")))</f>
        <v/>
      </c>
      <c r="T22" s="37" t="str">
        <f aca="false">IF(OR(B22="",C22=""),"",IF(J$31=N$31,"=",""))</f>
        <v/>
      </c>
      <c r="U22" s="30" t="str">
        <f aca="false">IF(ISERROR(MATCH("wo",D22:H22,0)),IF(ISERROR(MATCH("-wo",D22:H22,0)),"","FD"),"FG")</f>
        <v/>
      </c>
      <c r="V22" s="5"/>
      <c r="W22" s="38" t="s">
        <v>33</v>
      </c>
      <c r="X22" s="25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Y22" s="25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Z22" s="39"/>
      <c r="AA22" s="39"/>
      <c r="AB22" s="39"/>
      <c r="AC22" s="39"/>
      <c r="AD22" s="25" t="str">
        <f aca="false">IF($T22="=",Y22,"")</f>
        <v/>
      </c>
      <c r="AE22" s="25" t="str">
        <f aca="false">IF($T22="=",X22,"")</f>
        <v/>
      </c>
      <c r="AF22" s="39"/>
      <c r="AG22" s="39"/>
      <c r="AH22" s="39"/>
      <c r="AI22" s="39"/>
      <c r="AJ22" s="5"/>
      <c r="AK22" s="5"/>
      <c r="AL22" s="5"/>
      <c r="AM22" s="40" t="n">
        <f aca="false">D22</f>
        <v>0</v>
      </c>
      <c r="AN22" s="40" t="n">
        <f aca="false">E22</f>
        <v>0</v>
      </c>
      <c r="AO22" s="40" t="n">
        <f aca="false">F22</f>
        <v>0</v>
      </c>
      <c r="AP22" s="40" t="n">
        <f aca="false">G22</f>
        <v>0</v>
      </c>
      <c r="AQ22" s="40" t="n">
        <f aca="false">H22</f>
        <v>0</v>
      </c>
      <c r="AR22" s="5"/>
      <c r="AS22" s="38" t="s">
        <v>33</v>
      </c>
      <c r="AT22" s="25" t="n">
        <f aca="false">IF(T22="=",COUNTIF(D22:H22,"&gt;=0"),0)</f>
        <v>0</v>
      </c>
      <c r="AU22" s="25" t="n">
        <f aca="false">IF(T22="=",COUNTIF(D22:H22,"&lt;0"),0)</f>
        <v>0</v>
      </c>
      <c r="AV22" s="39"/>
      <c r="AW22" s="39"/>
      <c r="AX22" s="39"/>
      <c r="AY22" s="39"/>
      <c r="AZ22" s="39"/>
      <c r="BA22" s="39"/>
      <c r="BB22" s="25" t="n">
        <f aca="false">IF(T22="=",COUNTIF(D22:H22,"&lt;0"),0)</f>
        <v>0</v>
      </c>
      <c r="BC22" s="25" t="n">
        <f aca="false">IF(T22="=",COUNTIF(D22:H22,"&gt;=0"),0)</f>
        <v>0</v>
      </c>
      <c r="BD22" s="39"/>
      <c r="BE22" s="39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Z22" s="5"/>
    </row>
    <row r="23" customFormat="false" ht="24.7" hidden="false" customHeight="true" outlineLevel="0" collapsed="false">
      <c r="A23" s="32" t="s">
        <v>34</v>
      </c>
      <c r="B23" s="22" t="str">
        <f aca="false">IF(B13="","",B13)</f>
        <v/>
      </c>
      <c r="C23" s="22" t="str">
        <f aca="false">IF(B14="","",B14)</f>
        <v/>
      </c>
      <c r="D23" s="32"/>
      <c r="E23" s="33"/>
      <c r="F23" s="33"/>
      <c r="G23" s="8"/>
      <c r="H23" s="34"/>
      <c r="I23" s="33"/>
      <c r="J23" s="35"/>
      <c r="K23" s="8" t="str">
        <f aca="false">IF($U23="FG",0,IF($U23="FD",2,IF($S23="F",IF(COUNTIF($D23:$H23,"&lt;0")=$M$5,IF(AND($B23&lt;&gt;"",$C23&lt;&gt;""),1,0),2),"")))</f>
        <v/>
      </c>
      <c r="L23" s="8" t="str">
        <f aca="false">IF($U23="FG",2,IF($U23="FD",0,IF($S23="F",IF(COUNTIF($D23:$H23,"&lt;0")=$M$5,2,1),"")))</f>
        <v/>
      </c>
      <c r="M23" s="35"/>
      <c r="N23" s="35"/>
      <c r="O23" s="5"/>
      <c r="P23" s="5"/>
      <c r="Q23" s="36"/>
      <c r="R23" s="36" t="n">
        <f aca="false">IF(T23="=",1,0)</f>
        <v>0</v>
      </c>
      <c r="S23" s="30" t="str">
        <f aca="false">IF(OR(B23="",C23=""),"",IF(OR(COUNTIF(D23:H23,"&gt;=0")=$M$5,COUNTIF(D23:H23,"&lt;0")=$M$5,U23="FD",U23="FG"),"F",IF(AND(ISNA(MATCH("wo",D23:H23,0)),ISNA(MATCH("wo-",D23:H23,0))),"","F")))</f>
        <v/>
      </c>
      <c r="T23" s="37" t="str">
        <f aca="false">IF(OR(B23="",C23=""),"",IF(K$31=L$31,"=",""))</f>
        <v/>
      </c>
      <c r="U23" s="30" t="str">
        <f aca="false">IF(ISERROR(MATCH("wo",D23:H23,0)),IF(ISERROR(MATCH("-wo",D23:H23,0)),"","FD"),"FG")</f>
        <v/>
      </c>
      <c r="V23" s="5"/>
      <c r="W23" s="38" t="s">
        <v>35</v>
      </c>
      <c r="X23" s="39"/>
      <c r="Y23" s="39"/>
      <c r="Z23" s="25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AA23" s="25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AB23" s="25" t="str">
        <f aca="false">IF($T23="=",AA23,"")</f>
        <v/>
      </c>
      <c r="AC23" s="25" t="str">
        <f aca="false">IF($T23="=",Z23,"")</f>
        <v/>
      </c>
      <c r="AD23" s="39"/>
      <c r="AE23" s="39"/>
      <c r="AF23" s="39"/>
      <c r="AG23" s="39"/>
      <c r="AH23" s="39"/>
      <c r="AI23" s="39"/>
      <c r="AJ23" s="5"/>
      <c r="AK23" s="5"/>
      <c r="AL23" s="5"/>
      <c r="AM23" s="40" t="n">
        <f aca="false">D23</f>
        <v>0</v>
      </c>
      <c r="AN23" s="40" t="n">
        <f aca="false">E23</f>
        <v>0</v>
      </c>
      <c r="AO23" s="40" t="n">
        <f aca="false">F23</f>
        <v>0</v>
      </c>
      <c r="AP23" s="40" t="n">
        <f aca="false">G23</f>
        <v>0</v>
      </c>
      <c r="AQ23" s="40" t="n">
        <f aca="false">H23</f>
        <v>0</v>
      </c>
      <c r="AR23" s="5"/>
      <c r="AS23" s="38" t="s">
        <v>35</v>
      </c>
      <c r="AT23" s="39"/>
      <c r="AU23" s="39"/>
      <c r="AV23" s="25" t="n">
        <f aca="false">IF(T23="=",COUNTIF(D23:H23,"&gt;=0"),0)</f>
        <v>0</v>
      </c>
      <c r="AW23" s="25" t="n">
        <f aca="false">IF(T23="=",COUNTIF(D23:H23,"&lt;0"),0)</f>
        <v>0</v>
      </c>
      <c r="AX23" s="25" t="n">
        <f aca="false">IF(T23="=",COUNTIF(D23:H23,"&lt;0"),0)</f>
        <v>0</v>
      </c>
      <c r="AY23" s="25" t="n">
        <f aca="false">IF(T23="=",COUNTIF(D23:H23,"&gt;=0"),0)</f>
        <v>0</v>
      </c>
      <c r="AZ23" s="39"/>
      <c r="BA23" s="39"/>
      <c r="BB23" s="39"/>
      <c r="BC23" s="39"/>
      <c r="BD23" s="39"/>
      <c r="BE23" s="39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Z23" s="5"/>
    </row>
    <row r="24" customFormat="false" ht="24.7" hidden="false" customHeight="true" outlineLevel="0" collapsed="false">
      <c r="A24" s="32" t="s">
        <v>36</v>
      </c>
      <c r="B24" s="22" t="str">
        <f aca="false">IF(B12="","",B12)</f>
        <v/>
      </c>
      <c r="C24" s="22" t="str">
        <f aca="false">IF(B15="","",B15)</f>
        <v/>
      </c>
      <c r="D24" s="32"/>
      <c r="E24" s="33"/>
      <c r="F24" s="33"/>
      <c r="G24" s="8"/>
      <c r="H24" s="34"/>
      <c r="I24" s="33"/>
      <c r="J24" s="8" t="str">
        <f aca="false">IF($U24="FG",0,IF($U24="FD",2,IF($S24="F",IF(COUNTIF($D24:$H24,"&lt;0")=$M$5,IF(AND($B24&lt;&gt;"",$C24&lt;&gt;""),1,0),2),"")))</f>
        <v/>
      </c>
      <c r="K24" s="35"/>
      <c r="L24" s="35"/>
      <c r="M24" s="8" t="str">
        <f aca="false">IF($U24="FG",2,IF($U24="FD",0,IF($S24="F",IF(COUNTIF($D24:$H24,"&lt;0")=$M$5,2,1),"")))</f>
        <v/>
      </c>
      <c r="N24" s="35"/>
      <c r="O24" s="5"/>
      <c r="P24" s="5"/>
      <c r="Q24" s="36"/>
      <c r="R24" s="36" t="n">
        <f aca="false">IF(T24="=",1,0)</f>
        <v>0</v>
      </c>
      <c r="S24" s="30" t="str">
        <f aca="false">IF(OR(B24="",C24=""),"",IF(OR(COUNTIF(D24:H24,"&gt;=0")=$M$5,COUNTIF(D24:H24,"&lt;0")=$M$5,U24="FD",U24="FG"),"F",IF(AND(ISNA(MATCH("wo",D24:H24,0)),ISNA(MATCH("wo-",D24:H24,0))),"","F")))</f>
        <v/>
      </c>
      <c r="T24" s="37" t="str">
        <f aca="false">IF(OR(B24="",C24=""),"",IF(J$31=M$31,"=",""))</f>
        <v/>
      </c>
      <c r="U24" s="30" t="str">
        <f aca="false">IF(ISERROR(MATCH("wo",D24:H24,0)),IF(ISERROR(MATCH("-wo",D24:H24,0)),"","FD"),"FG")</f>
        <v/>
      </c>
      <c r="V24" s="5"/>
      <c r="W24" s="38" t="s">
        <v>37</v>
      </c>
      <c r="X24" s="25" t="str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/>
      </c>
      <c r="Y24" s="25" t="str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/>
      </c>
      <c r="Z24" s="39"/>
      <c r="AA24" s="39"/>
      <c r="AB24" s="39"/>
      <c r="AC24" s="39"/>
      <c r="AD24" s="25" t="str">
        <f aca="false">IF($T24="=",Y24,"")</f>
        <v/>
      </c>
      <c r="AE24" s="25" t="str">
        <f aca="false">IF($T24="=",X24,"")</f>
        <v/>
      </c>
      <c r="AF24" s="39"/>
      <c r="AG24" s="39"/>
      <c r="AH24" s="39"/>
      <c r="AI24" s="39"/>
      <c r="AJ24" s="5"/>
      <c r="AK24" s="5"/>
      <c r="AL24" s="5"/>
      <c r="AM24" s="40" t="n">
        <f aca="false">D24</f>
        <v>0</v>
      </c>
      <c r="AN24" s="40" t="n">
        <f aca="false">E24</f>
        <v>0</v>
      </c>
      <c r="AO24" s="40" t="n">
        <f aca="false">F24</f>
        <v>0</v>
      </c>
      <c r="AP24" s="40" t="n">
        <f aca="false">G24</f>
        <v>0</v>
      </c>
      <c r="AQ24" s="40" t="n">
        <f aca="false">H24</f>
        <v>0</v>
      </c>
      <c r="AR24" s="5"/>
      <c r="AS24" s="38" t="s">
        <v>37</v>
      </c>
      <c r="AT24" s="25" t="n">
        <f aca="false">IF(T24="=",COUNTIF(D24:H24,"&gt;=0"),0)</f>
        <v>0</v>
      </c>
      <c r="AU24" s="25" t="n">
        <f aca="false">IF(T24="=",COUNTIF(D24:H24,"&lt;0"),0)</f>
        <v>0</v>
      </c>
      <c r="AV24" s="39"/>
      <c r="AW24" s="39"/>
      <c r="AX24" s="39"/>
      <c r="AY24" s="39"/>
      <c r="AZ24" s="25" t="n">
        <f aca="false">IF(T24="=",COUNTIF(D24:H24,"&lt;0"),0)</f>
        <v>0</v>
      </c>
      <c r="BA24" s="25" t="n">
        <f aca="false">IF(T24="=",COUNTIF(D24:H24,"&gt;=0"),0)</f>
        <v>0</v>
      </c>
      <c r="BB24" s="39"/>
      <c r="BC24" s="39"/>
      <c r="BD24" s="39"/>
      <c r="BE24" s="39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Z24" s="5"/>
    </row>
    <row r="25" customFormat="false" ht="24.7" hidden="false" customHeight="true" outlineLevel="0" collapsed="false">
      <c r="A25" s="32" t="s">
        <v>38</v>
      </c>
      <c r="B25" s="22" t="str">
        <f aca="false">IF(B14="","",B14)</f>
        <v/>
      </c>
      <c r="C25" s="22" t="str">
        <f aca="false">IF(B16="","",B16)</f>
        <v/>
      </c>
      <c r="D25" s="32"/>
      <c r="E25" s="33"/>
      <c r="F25" s="33"/>
      <c r="G25" s="8"/>
      <c r="H25" s="34"/>
      <c r="I25" s="33"/>
      <c r="J25" s="35"/>
      <c r="K25" s="35"/>
      <c r="L25" s="8" t="str">
        <f aca="false">IF($U25="FG",0,IF($U25="FD",2,IF($S25="F",IF(COUNTIF($D25:$H25,"&lt;0")=$M$5,IF(AND($B25&lt;&gt;"",$C25&lt;&gt;""),1,0),2),"")))</f>
        <v/>
      </c>
      <c r="M25" s="35"/>
      <c r="N25" s="8" t="str">
        <f aca="false">IF($U25="FG",2,IF($U25="FD",0,IF($S25="F",IF(COUNTIF($D25:$H25,"&lt;0")=$M$5,2,1),"")))</f>
        <v/>
      </c>
      <c r="O25" s="5"/>
      <c r="P25" s="5"/>
      <c r="Q25" s="36"/>
      <c r="R25" s="36" t="n">
        <f aca="false">IF(T25="=",1,0)</f>
        <v>0</v>
      </c>
      <c r="S25" s="30" t="str">
        <f aca="false">IF(OR(B25="",C25=""),"",IF(OR(COUNTIF(D25:H25,"&gt;=0")=$M$5,COUNTIF(D25:H25,"&lt;0")=$M$5,U25="FD",U25="FG"),"F",IF(AND(ISNA(MATCH("wo",D25:H25,0)),ISNA(MATCH("wo-",D25:H25,0))),"","F")))</f>
        <v/>
      </c>
      <c r="T25" s="37" t="str">
        <f aca="false">IF(OR(B25="",C25=""),"",IF(L31=N31,"=",""))</f>
        <v/>
      </c>
      <c r="U25" s="30" t="str">
        <f aca="false">IF(ISERROR(MATCH("wo",D25:H25,0)),IF(ISERROR(MATCH("-wo",D25:H25,0)),"","FD"),"FG")</f>
        <v/>
      </c>
      <c r="V25" s="5"/>
      <c r="W25" s="38" t="s">
        <v>39</v>
      </c>
      <c r="X25" s="39"/>
      <c r="Y25" s="39"/>
      <c r="Z25" s="39"/>
      <c r="AA25" s="39"/>
      <c r="AB25" s="25" t="str">
        <f aca="false">IF($T25="=",IF($D25="",0,IF($D25&lt;0,ABS($D25),IF($D25&lt;10,11,$D25+2)))+IF($E25="",0,IF($E25&lt;0,ABS($E25),IF($E25&lt;10,11,$E25+2)))+IF($F25="",0,IF($F25&lt;0,ABS($F25),IF($F25&lt;10,11,$F25+2)))+IF($G25="",0,IF($G25&lt;0,ABS($G25),IF($G25&lt;10,11,$G25+2)))+IF($H25="",0,IF($H25&lt;0,ABS($H25),IF($H25&lt;10,11,$H25+2))),"")</f>
        <v/>
      </c>
      <c r="AC25" s="25" t="str">
        <f aca="false">IF($T25="=",IF($D25="",0,IF($D25&lt;0,IF(ABS($D25)&lt;10,11,ABS($D25)+2),ABS($D25)))+IF($E25="",0,IF($E25&lt;0,IF(ABS($E25)&lt;10,11,ABS($E25)+2),ABS($E25)))+IF($F25="",0,IF($F25&lt;0,IF(ABS($F25)&lt;10,11,ABS($F25)+2),ABS($F25)))+IF($G25="",0,IF($G25&lt;0,IF(ABS($G25)&lt;10,11,ABS($G25)+2),ABS($G25)))+IF($H25="",0,IF($H25&lt;0,IF(ABS($H25)&lt;10,11,ABS($H25)+2),ABS($H25))),"")</f>
        <v/>
      </c>
      <c r="AD25" s="39"/>
      <c r="AE25" s="39"/>
      <c r="AF25" s="25" t="str">
        <f aca="false">IF($T25="=",AC25,"")</f>
        <v/>
      </c>
      <c r="AG25" s="25" t="str">
        <f aca="false">IF($T25="=",AB25,"")</f>
        <v/>
      </c>
      <c r="AH25" s="39"/>
      <c r="AI25" s="39"/>
      <c r="AJ25" s="5"/>
      <c r="AK25" s="5"/>
      <c r="AL25" s="5"/>
      <c r="AM25" s="40" t="n">
        <f aca="false">D25</f>
        <v>0</v>
      </c>
      <c r="AN25" s="40" t="n">
        <f aca="false">E25</f>
        <v>0</v>
      </c>
      <c r="AO25" s="40" t="n">
        <f aca="false">F25</f>
        <v>0</v>
      </c>
      <c r="AP25" s="40" t="n">
        <f aca="false">G25</f>
        <v>0</v>
      </c>
      <c r="AQ25" s="40" t="n">
        <f aca="false">H25</f>
        <v>0</v>
      </c>
      <c r="AR25" s="5"/>
      <c r="AS25" s="38" t="s">
        <v>39</v>
      </c>
      <c r="AT25" s="39"/>
      <c r="AU25" s="39"/>
      <c r="AV25" s="39"/>
      <c r="AW25" s="39"/>
      <c r="AX25" s="25" t="n">
        <f aca="false">IF(T25="=",COUNTIF(D25:H25,"&gt;=0"),0)</f>
        <v>0</v>
      </c>
      <c r="AY25" s="25" t="n">
        <f aca="false">IF(T25="=",COUNTIF(D25:H25,"&lt;0"),0)</f>
        <v>0</v>
      </c>
      <c r="AZ25" s="25"/>
      <c r="BA25" s="25"/>
      <c r="BB25" s="25" t="n">
        <f aca="false">IF(T25="=",COUNTIF(D25:H25,"&lt;0"),0)</f>
        <v>0</v>
      </c>
      <c r="BC25" s="25" t="n">
        <f aca="false">IF(T25="=",COUNTIF(D25:H25,"&gt;=0"),0)</f>
        <v>0</v>
      </c>
      <c r="BD25" s="39"/>
      <c r="BE25" s="39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Z25" s="5"/>
    </row>
    <row r="26" customFormat="false" ht="24.7" hidden="false" customHeight="true" outlineLevel="0" collapsed="false">
      <c r="A26" s="32" t="s">
        <v>40</v>
      </c>
      <c r="B26" s="22" t="str">
        <f aca="false">IF(B12="","",B12)</f>
        <v/>
      </c>
      <c r="C26" s="22" t="str">
        <f aca="false">IF(B14="","",B14)</f>
        <v/>
      </c>
      <c r="D26" s="32"/>
      <c r="E26" s="33"/>
      <c r="F26" s="33"/>
      <c r="G26" s="8"/>
      <c r="H26" s="34"/>
      <c r="I26" s="33"/>
      <c r="J26" s="8" t="str">
        <f aca="false">IF($U26="FG",0,IF($U26="FD",2,IF($S26="F",IF(COUNTIF($D26:$H26,"&lt;0")=$M$5,IF(AND($B26&lt;&gt;"",$C26&lt;&gt;""),1,0),2),"")))</f>
        <v/>
      </c>
      <c r="K26" s="35"/>
      <c r="L26" s="8" t="str">
        <f aca="false">IF($U26="FG",2,IF($U26="FD",0,IF($S26="F",IF(COUNTIF($D26:$H26,"&lt;0")=$M$5,2,1),"")))</f>
        <v/>
      </c>
      <c r="M26" s="35"/>
      <c r="N26" s="35"/>
      <c r="O26" s="5"/>
      <c r="P26" s="5"/>
      <c r="Q26" s="36"/>
      <c r="R26" s="36" t="n">
        <f aca="false">IF(T26="=",1,0)</f>
        <v>0</v>
      </c>
      <c r="S26" s="30" t="str">
        <f aca="false">IF(OR(B26="",C26=""),"",IF(OR(COUNTIF(D26:H26,"&gt;=0")=$M$5,COUNTIF(D26:H26,"&lt;0")=$M$5,U26="FD",U26="FG"),"F",IF(AND(ISNA(MATCH("wo",D26:H26,0)),ISNA(MATCH("wo-",D26:H26,0))),"","F")))</f>
        <v/>
      </c>
      <c r="T26" s="37" t="str">
        <f aca="false">IF(OR(B26="",C26=""),"",IF(J31=L31,"=",""))</f>
        <v/>
      </c>
      <c r="U26" s="30" t="str">
        <f aca="false">IF(ISERROR(MATCH("wo",D26:H26,0)),IF(ISERROR(MATCH("-wo",D26:H26,0)),"","FD"),"FG")</f>
        <v/>
      </c>
      <c r="V26" s="5"/>
      <c r="W26" s="38" t="s">
        <v>41</v>
      </c>
      <c r="X26" s="25" t="str">
        <f aca="false">IF($T26="=",IF($D26="",0,IF($D26&lt;0,ABS($D26),IF($D26&lt;10,11,$D26+2)))+IF($E26="",0,IF($E26&lt;0,ABS($E26),IF($E26&lt;10,11,$E26+2)))+IF($F26="",0,IF($F26&lt;0,ABS($F26),IF($F26&lt;10,11,$F26+2)))+IF($G26="",0,IF($G26&lt;0,ABS($G26),IF($G26&lt;10,11,$G26+2)))+IF($H26="",0,IF($H26&lt;0,ABS($H26),IF($H26&lt;10,11,$H26+2))),"")</f>
        <v/>
      </c>
      <c r="Y26" s="25" t="str">
        <f aca="false">IF($T26="=",IF($D26="",0,IF($D26&lt;0,IF(ABS($D26)&lt;10,11,ABS($D26)+2),ABS($D26)))+IF($E26="",0,IF($E26&lt;0,IF(ABS($E26)&lt;10,11,ABS($E26)+2),ABS($E26)))+IF($F26="",0,IF($F26&lt;0,IF(ABS($F26)&lt;10,11,ABS($F26)+2),ABS($F26)))+IF($G26="",0,IF($G26&lt;0,IF(ABS($G26)&lt;10,11,ABS($G26)+2),ABS($G26)))+IF($H26="",0,IF($H26&lt;0,IF(ABS($H26)&lt;10,11,ABS($H26)+2),ABS($H26))),"")</f>
        <v/>
      </c>
      <c r="Z26" s="39"/>
      <c r="AA26" s="39"/>
      <c r="AB26" s="25" t="str">
        <f aca="false">IF($T26="=",Y26,"")</f>
        <v/>
      </c>
      <c r="AC26" s="25" t="str">
        <f aca="false">IF($T26="=",X26,"")</f>
        <v/>
      </c>
      <c r="AD26" s="39"/>
      <c r="AE26" s="39"/>
      <c r="AF26" s="39"/>
      <c r="AG26" s="39"/>
      <c r="AH26" s="39"/>
      <c r="AI26" s="39"/>
      <c r="AJ26" s="5"/>
      <c r="AK26" s="5"/>
      <c r="AL26" s="5"/>
      <c r="AM26" s="40" t="n">
        <f aca="false">D26</f>
        <v>0</v>
      </c>
      <c r="AN26" s="40" t="n">
        <f aca="false">E26</f>
        <v>0</v>
      </c>
      <c r="AO26" s="40" t="n">
        <f aca="false">F26</f>
        <v>0</v>
      </c>
      <c r="AP26" s="40" t="n">
        <f aca="false">G26</f>
        <v>0</v>
      </c>
      <c r="AQ26" s="40" t="n">
        <f aca="false">H26</f>
        <v>0</v>
      </c>
      <c r="AR26" s="5"/>
      <c r="AS26" s="38" t="s">
        <v>41</v>
      </c>
      <c r="AT26" s="25" t="n">
        <f aca="false">IF(T26="=",COUNTIF(D26:H26,"&gt;=0"),0)</f>
        <v>0</v>
      </c>
      <c r="AU26" s="25" t="n">
        <f aca="false">IF(T26="=",COUNTIF(D26:H26,"&lt;0"),0)</f>
        <v>0</v>
      </c>
      <c r="AV26" s="39"/>
      <c r="AW26" s="39"/>
      <c r="AX26" s="25" t="n">
        <f aca="false">IF(T26="=",COUNTIF(D26:H26,"&lt;0"),0)</f>
        <v>0</v>
      </c>
      <c r="AY26" s="25" t="n">
        <f aca="false">IF(T26="=",COUNTIF(D26:H26,"&gt;=0"),0)</f>
        <v>0</v>
      </c>
      <c r="AZ26" s="39"/>
      <c r="BA26" s="39"/>
      <c r="BB26" s="39"/>
      <c r="BC26" s="39"/>
      <c r="BD26" s="39"/>
      <c r="BE26" s="39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Z26" s="5"/>
    </row>
    <row r="27" customFormat="false" ht="24.7" hidden="false" customHeight="true" outlineLevel="0" collapsed="false">
      <c r="A27" s="32" t="s">
        <v>42</v>
      </c>
      <c r="B27" s="22" t="str">
        <f aca="false">IF(B13="","",B13)</f>
        <v/>
      </c>
      <c r="C27" s="22" t="str">
        <f aca="false">IF(B15="","",B15)</f>
        <v/>
      </c>
      <c r="D27" s="32"/>
      <c r="E27" s="33"/>
      <c r="F27" s="33"/>
      <c r="G27" s="8"/>
      <c r="H27" s="34"/>
      <c r="I27" s="33"/>
      <c r="J27" s="35"/>
      <c r="K27" s="8" t="str">
        <f aca="false">IF($U27="FG",0,IF($U27="FD",2,IF($S27="F",IF(COUNTIF($D27:$H27,"&lt;0")=$M$5,IF(AND($B27&lt;&gt;"",$C27&lt;&gt;""),1,0),2),"")))</f>
        <v/>
      </c>
      <c r="L27" s="35"/>
      <c r="M27" s="8" t="str">
        <f aca="false">IF($U27="FG",2,IF($U27="FD",0,IF($S27="F",IF(COUNTIF($D27:$H27,"&lt;0")=$M$5,2,1),"")))</f>
        <v/>
      </c>
      <c r="N27" s="35"/>
      <c r="O27" s="5"/>
      <c r="P27" s="5"/>
      <c r="Q27" s="36"/>
      <c r="R27" s="36" t="n">
        <f aca="false">IF(T27="=",1,0)</f>
        <v>0</v>
      </c>
      <c r="S27" s="30" t="str">
        <f aca="false">IF(OR(B27="",C27=""),"",IF(OR(COUNTIF(D27:H27,"&gt;=0")=$M$5,COUNTIF(D27:H27,"&lt;0")=$M$5,U27="FD",U27="FG"),"F",IF(AND(ISNA(MATCH("wo",D27:H27,0)),ISNA(MATCH("wo-",D27:H27,0))),"","F")))</f>
        <v/>
      </c>
      <c r="T27" s="37" t="str">
        <f aca="false">IF(OR(B27="",C27=""),"",IF(K31=M31,"=",""))</f>
        <v/>
      </c>
      <c r="U27" s="30" t="str">
        <f aca="false">IF(ISERROR(MATCH("wo",D27:H27,0)),IF(ISERROR(MATCH("-wo",D27:H27,0)),"","FD"),"FG")</f>
        <v/>
      </c>
      <c r="V27" s="5"/>
      <c r="W27" s="38" t="s">
        <v>43</v>
      </c>
      <c r="X27" s="39"/>
      <c r="Y27" s="39"/>
      <c r="Z27" s="25" t="str">
        <f aca="false">IF($T27="=",IF($D27="",0,IF($D27&lt;0,ABS($D27),IF($D27&lt;10,11,$D27+2)))+IF($E27="",0,IF($E27&lt;0,ABS($E27),IF($E27&lt;10,11,$E27+2)))+IF($F27="",0,IF($F27&lt;0,ABS($F27),IF($F27&lt;10,11,$F27+2)))+IF($G27="",0,IF($G27&lt;0,ABS($G27),IF($G27&lt;10,11,$G27+2)))+IF($H27="",0,IF($H27&lt;0,ABS($H27),IF($H27&lt;10,11,$H27+2))),"")</f>
        <v/>
      </c>
      <c r="AA27" s="25" t="str">
        <f aca="false">IF($T27="=",IF($D27="",0,IF($D27&lt;0,IF(ABS($D27)&lt;10,11,ABS($D27)+2),ABS($D27)))+IF($E27="",0,IF($E27&lt;0,IF(ABS($E27)&lt;10,11,ABS($E27)+2),ABS($E27)))+IF($F27="",0,IF($F27&lt;0,IF(ABS($F27)&lt;10,11,ABS($F27)+2),ABS($F27)))+IF($G27="",0,IF($G27&lt;0,IF(ABS($G27)&lt;10,11,ABS($G27)+2),ABS($G27)))+IF($H27="",0,IF($H27&lt;0,IF(ABS($H27)&lt;10,11,ABS($H27)+2),ABS($H27))),"")</f>
        <v/>
      </c>
      <c r="AB27" s="39"/>
      <c r="AC27" s="39"/>
      <c r="AD27" s="25" t="str">
        <f aca="false">IF($T27="=",AA27,"")</f>
        <v/>
      </c>
      <c r="AE27" s="25" t="str">
        <f aca="false">IF($T27="=",Z27,"")</f>
        <v/>
      </c>
      <c r="AF27" s="39"/>
      <c r="AG27" s="39"/>
      <c r="AH27" s="39"/>
      <c r="AI27" s="39"/>
      <c r="AJ27" s="5"/>
      <c r="AK27" s="5"/>
      <c r="AL27" s="5"/>
      <c r="AM27" s="40" t="n">
        <f aca="false">D27</f>
        <v>0</v>
      </c>
      <c r="AN27" s="40" t="n">
        <f aca="false">E27</f>
        <v>0</v>
      </c>
      <c r="AO27" s="40" t="n">
        <f aca="false">F27</f>
        <v>0</v>
      </c>
      <c r="AP27" s="40" t="n">
        <f aca="false">G27</f>
        <v>0</v>
      </c>
      <c r="AQ27" s="40" t="n">
        <f aca="false">H27</f>
        <v>0</v>
      </c>
      <c r="AR27" s="5"/>
      <c r="AS27" s="38" t="s">
        <v>43</v>
      </c>
      <c r="AT27" s="39"/>
      <c r="AU27" s="39"/>
      <c r="AV27" s="25" t="n">
        <f aca="false">IF(T27="=",COUNTIF(D27:H27,"&gt;=0"),0)</f>
        <v>0</v>
      </c>
      <c r="AW27" s="25" t="n">
        <f aca="false">IF(T27="=",COUNTIF(D27:H27,"&lt;0"),0)</f>
        <v>0</v>
      </c>
      <c r="AX27" s="39"/>
      <c r="AY27" s="39"/>
      <c r="AZ27" s="25" t="n">
        <f aca="false">IF(T27="=",COUNTIF(D27:H27,"&lt;0"),0)</f>
        <v>0</v>
      </c>
      <c r="BA27" s="25" t="n">
        <f aca="false">IF(T27="=",COUNTIF(D27:H27,"&gt;=0"),0)</f>
        <v>0</v>
      </c>
      <c r="BB27" s="39"/>
      <c r="BC27" s="39"/>
      <c r="BD27" s="39"/>
      <c r="BE27" s="39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Z27" s="5"/>
    </row>
    <row r="28" customFormat="false" ht="24.7" hidden="false" customHeight="true" outlineLevel="0" collapsed="false">
      <c r="A28" s="32" t="s">
        <v>44</v>
      </c>
      <c r="B28" s="22" t="str">
        <f aca="false">IF(B12="","",B12)</f>
        <v/>
      </c>
      <c r="C28" s="22" t="str">
        <f aca="false">IF(B13=""," ",B13)</f>
        <v> </v>
      </c>
      <c r="D28" s="32"/>
      <c r="E28" s="33"/>
      <c r="F28" s="33"/>
      <c r="G28" s="8"/>
      <c r="H28" s="34"/>
      <c r="I28" s="33"/>
      <c r="J28" s="8" t="str">
        <f aca="false">IF($U28="FG",0,IF($U28="FD",2,IF($S28="F",IF(COUNTIF($D28:$H28,"&lt;0")=$M$5,IF(AND($B28&lt;&gt;"",$C28&lt;&gt;""),1,0),2),"")))</f>
        <v/>
      </c>
      <c r="K28" s="8" t="str">
        <f aca="false">IF($U28="FG",2,IF($U28="FD",0,IF($S28="F",IF(COUNTIF($D28:$H28,"&lt;0")=$M$5,2,1),"")))</f>
        <v/>
      </c>
      <c r="L28" s="35"/>
      <c r="M28" s="35"/>
      <c r="N28" s="35"/>
      <c r="O28" s="5"/>
      <c r="P28" s="5"/>
      <c r="Q28" s="36"/>
      <c r="R28" s="36" t="n">
        <f aca="false">IF(T28="=",1,0)</f>
        <v>0</v>
      </c>
      <c r="S28" s="30" t="str">
        <f aca="false">IF(OR(B28="",C28=""),"",IF(OR(COUNTIF(D28:H28,"&gt;=0")=$M$5,COUNTIF(D28:H28,"&lt;0")=$M$5,U28="FD",U28="FG"),"F",IF(AND(ISNA(MATCH("wo",D28:H28,0)),ISNA(MATCH("wo-",D28:H28,0))),"","F")))</f>
        <v/>
      </c>
      <c r="T28" s="37" t="str">
        <f aca="false">IF(OR(B28="",C28=""),"",IF(J31=K31,"=",""))</f>
        <v/>
      </c>
      <c r="U28" s="30" t="str">
        <f aca="false">IF(ISERROR(MATCH("wo",D28:H28,0)),IF(ISERROR(MATCH("-wo",D28:H28,0)),"","FD"),"FG")</f>
        <v/>
      </c>
      <c r="V28" s="5"/>
      <c r="W28" s="38" t="s">
        <v>45</v>
      </c>
      <c r="X28" s="25" t="str">
        <f aca="false">IF($T28="=",IF($D28="",0,IF($D28&lt;0,ABS($D28),IF($D28&lt;10,11,$D28+2)))+IF($E28="",0,IF($E28&lt;0,ABS($E28),IF($E28&lt;10,11,$E28+2)))+IF($F28="",0,IF($F28&lt;0,ABS($F28),IF($F28&lt;10,11,$F28+2)))+IF($G28="",0,IF($G28&lt;0,ABS($G28),IF($G28&lt;10,11,$G28+2)))+IF($H28="",0,IF($H28&lt;0,ABS($H28),IF($H28&lt;10,11,$H28+2))),"")</f>
        <v/>
      </c>
      <c r="Y28" s="25" t="str">
        <f aca="false">IF($T28="=",IF($D28="",0,IF($D28&lt;0,IF(ABS($D28)&lt;10,11,ABS($D28)+2),ABS($D28)))+IF($E28="",0,IF($E28&lt;0,IF(ABS($E28)&lt;10,11,ABS($E28)+2),ABS($E28)))+IF($F28="",0,IF($F28&lt;0,IF(ABS($F28)&lt;10,11,ABS($F28)+2),ABS($F28)))+IF($G28="",0,IF($G28&lt;0,IF(ABS($G28)&lt;10,11,ABS($G28)+2),ABS($G28)))+IF($H28="",0,IF($H28&lt;0,IF(ABS($H28)&lt;10,11,ABS($H28)+2),ABS($H28))),"")</f>
        <v/>
      </c>
      <c r="Z28" s="25" t="str">
        <f aca="false">IF($T28="=",Y28,"")</f>
        <v/>
      </c>
      <c r="AA28" s="25" t="str">
        <f aca="false">IF($T28="=",X28,"")</f>
        <v/>
      </c>
      <c r="AB28" s="39"/>
      <c r="AC28" s="39"/>
      <c r="AD28" s="39"/>
      <c r="AE28" s="39"/>
      <c r="AF28" s="39"/>
      <c r="AG28" s="39"/>
      <c r="AH28" s="39"/>
      <c r="AI28" s="39"/>
      <c r="AJ28" s="5"/>
      <c r="AK28" s="5"/>
      <c r="AL28" s="5"/>
      <c r="AM28" s="40" t="n">
        <f aca="false">D28</f>
        <v>0</v>
      </c>
      <c r="AN28" s="40" t="n">
        <f aca="false">E28</f>
        <v>0</v>
      </c>
      <c r="AO28" s="40" t="n">
        <f aca="false">F28</f>
        <v>0</v>
      </c>
      <c r="AP28" s="40" t="n">
        <f aca="false">G28</f>
        <v>0</v>
      </c>
      <c r="AQ28" s="40" t="n">
        <f aca="false">H28</f>
        <v>0</v>
      </c>
      <c r="AR28" s="5"/>
      <c r="AS28" s="38" t="s">
        <v>45</v>
      </c>
      <c r="AT28" s="25" t="n">
        <f aca="false">IF(T28="=",COUNTIF(D28:H28,"&gt;=0"),0)</f>
        <v>0</v>
      </c>
      <c r="AU28" s="25" t="n">
        <f aca="false">IF(T28="=",COUNTIF(D28:H28,"&lt;0"),0)</f>
        <v>0</v>
      </c>
      <c r="AV28" s="25" t="n">
        <f aca="false">IF(T28="=",COUNTIF(D28:H28,"&lt;0"),0)</f>
        <v>0</v>
      </c>
      <c r="AW28" s="25" t="n">
        <f aca="false">IF(T28="=",COUNTIF(D28:H28,"&gt;=0"),0)</f>
        <v>0</v>
      </c>
      <c r="AX28" s="39"/>
      <c r="AY28" s="39"/>
      <c r="AZ28" s="39"/>
      <c r="BA28" s="39"/>
      <c r="BB28" s="39"/>
      <c r="BC28" s="39"/>
      <c r="BD28" s="39"/>
      <c r="BE28" s="39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Z28" s="5"/>
    </row>
    <row r="29" customFormat="false" ht="24.7" hidden="false" customHeight="true" outlineLevel="0" collapsed="false">
      <c r="A29" s="32" t="s">
        <v>46</v>
      </c>
      <c r="B29" s="22" t="str">
        <f aca="false">IF(B15="","",B15)</f>
        <v/>
      </c>
      <c r="C29" s="22" t="str">
        <f aca="false">IF(B16="","",B16)</f>
        <v/>
      </c>
      <c r="D29" s="32"/>
      <c r="E29" s="33"/>
      <c r="F29" s="33"/>
      <c r="G29" s="8"/>
      <c r="H29" s="34"/>
      <c r="I29" s="33"/>
      <c r="J29" s="35"/>
      <c r="K29" s="35"/>
      <c r="L29" s="35"/>
      <c r="M29" s="8" t="str">
        <f aca="false">IF($U29="FG",0,IF($U29="FD",2,IF($S29="F",IF(COUNTIF($D29:$H29,"&lt;0")=$M$5,IF(AND($B29&lt;&gt;"",$C29&lt;&gt;""),1,0),2),"")))</f>
        <v/>
      </c>
      <c r="N29" s="8" t="str">
        <f aca="false">IF($U29="FG",2,IF($U29="FD",0,IF($S29="F",IF(COUNTIF($D29:$H29,"&lt;0")=$M$5,2,1),"")))</f>
        <v/>
      </c>
      <c r="O29" s="5"/>
      <c r="P29" s="5"/>
      <c r="Q29" s="36"/>
      <c r="R29" s="36" t="n">
        <f aca="false">IF(T29="=",1,0)</f>
        <v>0</v>
      </c>
      <c r="S29" s="30" t="str">
        <f aca="false">IF(OR(B29="",C29=""),"",IF(OR(COUNTIF(D29:H29,"&gt;=0")=$M$5,COUNTIF(D29:H29,"&lt;0")=$M$5,U29="FD",U29="FG"),"F",IF(AND(ISNA(MATCH("wo",D29:H29,0)),ISNA(MATCH("wo-",D29:H29,0))),"","F")))</f>
        <v/>
      </c>
      <c r="T29" s="41" t="str">
        <f aca="false">IF(OR(B29="",C29=""),"",IF(M31=N31,"=",""))</f>
        <v/>
      </c>
      <c r="U29" s="30" t="str">
        <f aca="false">IF(ISERROR(MATCH("wo",D29:H29,0)),IF(ISERROR(MATCH("-wo",D29:H29,0)),"","FD"),"FG")</f>
        <v/>
      </c>
      <c r="V29" s="5"/>
      <c r="W29" s="38" t="s">
        <v>47</v>
      </c>
      <c r="X29" s="39"/>
      <c r="Y29" s="39"/>
      <c r="Z29" s="39"/>
      <c r="AA29" s="39"/>
      <c r="AB29" s="39"/>
      <c r="AC29" s="39"/>
      <c r="AD29" s="25" t="str">
        <f aca="false">IF($T29="=",IF($D29="",0,IF($D29&lt;0,ABS($D29),IF($D29&lt;10,11,$D29+2)))+IF($E29="",0,IF($E29&lt;0,ABS($E29),IF($E29&lt;10,11,$E29+2)))+IF($F29="",0,IF($F29&lt;0,ABS($F29),IF($F29&lt;10,11,$F29+2)))+IF($G29="",0,IF($G29&lt;0,ABS($G29),IF($G29&lt;10,11,$G29+2)))+IF($H29="",0,IF($H29&lt;0,ABS($H29),IF($H29&lt;10,11,$H29+2))),"")</f>
        <v/>
      </c>
      <c r="AE29" s="25" t="str">
        <f aca="false">IF($T29="=",IF($D29="",0,IF($D29&lt;0,IF(ABS($D29)&lt;10,11,ABS($D29)+2),ABS($D29)))+IF($E29="",0,IF($E29&lt;0,IF(ABS($E29)&lt;10,11,ABS($E29)+2),ABS($E29)))+IF($F29="",0,IF($F29&lt;0,IF(ABS($F29)&lt;10,11,ABS($F29)+2),ABS($F29)))+IF($G29="",0,IF($G29&lt;0,IF(ABS($G29)&lt;10,11,ABS($G29)+2),ABS($G29)))+IF($H29="",0,IF($H29&lt;0,IF(ABS($H29)&lt;10,11,ABS($H29)+2),ABS($H29))),"")</f>
        <v/>
      </c>
      <c r="AF29" s="25" t="str">
        <f aca="false">IF($T29="=",AE29,"")</f>
        <v/>
      </c>
      <c r="AG29" s="25" t="str">
        <f aca="false">IF($T29="=",AD29,"")</f>
        <v/>
      </c>
      <c r="AH29" s="39"/>
      <c r="AI29" s="39"/>
      <c r="AJ29" s="5"/>
      <c r="AK29" s="5"/>
      <c r="AL29" s="5"/>
      <c r="AM29" s="40" t="n">
        <f aca="false">D29</f>
        <v>0</v>
      </c>
      <c r="AN29" s="40" t="n">
        <f aca="false">E29</f>
        <v>0</v>
      </c>
      <c r="AO29" s="40" t="n">
        <f aca="false">F29</f>
        <v>0</v>
      </c>
      <c r="AP29" s="40" t="n">
        <f aca="false">G29</f>
        <v>0</v>
      </c>
      <c r="AQ29" s="40" t="n">
        <f aca="false">H29</f>
        <v>0</v>
      </c>
      <c r="AR29" s="5"/>
      <c r="AS29" s="38" t="s">
        <v>47</v>
      </c>
      <c r="AT29" s="39"/>
      <c r="AU29" s="39"/>
      <c r="AV29" s="39"/>
      <c r="AW29" s="39"/>
      <c r="AX29" s="39"/>
      <c r="AY29" s="39"/>
      <c r="AZ29" s="25" t="n">
        <f aca="false">IF(T29="=",COUNTIF(D29:H29,"&gt;=0"),0)</f>
        <v>0</v>
      </c>
      <c r="BA29" s="25" t="n">
        <f aca="false">IF(T29="=",COUNTIF(D29:H29,"&lt;0"),0)</f>
        <v>0</v>
      </c>
      <c r="BB29" s="25" t="n">
        <f aca="false">IF(T29="=",COUNTIF(D29:H29,"&lt;0"),0)</f>
        <v>0</v>
      </c>
      <c r="BC29" s="25" t="n">
        <f aca="false">IF(T29="=",COUNTIF(D29:H29,"&gt;=0"),0)</f>
        <v>0</v>
      </c>
      <c r="BD29" s="39"/>
      <c r="BE29" s="39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Z29" s="5"/>
    </row>
    <row r="30" s="2" customFormat="true" ht="20.1" hidden="false" customHeight="tru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36"/>
      <c r="R30" s="36"/>
      <c r="S30" s="30" t="n">
        <f aca="false">COUNTIF(S20:S29,"F")</f>
        <v>0</v>
      </c>
      <c r="T30" s="41" t="n">
        <f aca="false">SUM(R20:R30)</f>
        <v>0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</row>
    <row r="31" customFormat="false" ht="20.1" hidden="false" customHeight="true" outlineLevel="0" collapsed="false">
      <c r="A31" s="5"/>
      <c r="B31" s="5"/>
      <c r="C31" s="5"/>
      <c r="D31" s="42" t="s">
        <v>48</v>
      </c>
      <c r="E31" s="42"/>
      <c r="F31" s="42"/>
      <c r="G31" s="42"/>
      <c r="H31" s="42"/>
      <c r="I31" s="43"/>
      <c r="J31" s="44" t="n">
        <f aca="false">SUM(J20:J30)</f>
        <v>0</v>
      </c>
      <c r="K31" s="44" t="n">
        <f aca="false">SUM(K20:K30)</f>
        <v>0</v>
      </c>
      <c r="L31" s="44" t="n">
        <f aca="false">SUM(L20:L30)</f>
        <v>0</v>
      </c>
      <c r="M31" s="44" t="n">
        <f aca="false">SUM(M20:M30)</f>
        <v>0</v>
      </c>
      <c r="N31" s="44" t="n">
        <f aca="false">SUM(N20:N30)</f>
        <v>0</v>
      </c>
      <c r="O31" s="5"/>
      <c r="P31" s="5"/>
      <c r="Q31" s="36"/>
      <c r="R31" s="36"/>
      <c r="S31" s="15"/>
      <c r="T31" s="5"/>
      <c r="U31" s="5"/>
      <c r="V31" s="5"/>
      <c r="W31" s="5"/>
      <c r="X31" s="45" t="n">
        <f aca="false">SUM(X20:X30)</f>
        <v>0</v>
      </c>
      <c r="Y31" s="45" t="n">
        <f aca="false">SUM(Y20:Y30)</f>
        <v>0</v>
      </c>
      <c r="Z31" s="45" t="n">
        <f aca="false">SUM(Z20:Z30)</f>
        <v>0</v>
      </c>
      <c r="AA31" s="45" t="n">
        <f aca="false">SUM(AA20:AA30)</f>
        <v>0</v>
      </c>
      <c r="AB31" s="45" t="n">
        <f aca="false">SUM(AB20:AB30)</f>
        <v>0</v>
      </c>
      <c r="AC31" s="45" t="n">
        <f aca="false">SUM(AC20:AC30)</f>
        <v>0</v>
      </c>
      <c r="AD31" s="45" t="n">
        <f aca="false">SUM(AD20:AD30)</f>
        <v>0</v>
      </c>
      <c r="AE31" s="45" t="n">
        <f aca="false">SUM(AE20:AE30)</f>
        <v>0</v>
      </c>
      <c r="AF31" s="45" t="n">
        <f aca="false">SUM(AF20:AF30)</f>
        <v>0</v>
      </c>
      <c r="AG31" s="45" t="n">
        <f aca="false">SUM(AG20:AG30)</f>
        <v>0</v>
      </c>
      <c r="AH31" s="45" t="n">
        <f aca="false">SUM(AH20:AH30)</f>
        <v>0</v>
      </c>
      <c r="AI31" s="45" t="n">
        <f aca="false">SUM(AI20:AI30)</f>
        <v>0</v>
      </c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45" t="n">
        <f aca="false">SUM(AT20:AT30)</f>
        <v>0</v>
      </c>
      <c r="AU31" s="45" t="n">
        <f aca="false">SUM(AU20:AU30)</f>
        <v>0</v>
      </c>
      <c r="AV31" s="45" t="n">
        <f aca="false">SUM(AV20:AV30)</f>
        <v>0</v>
      </c>
      <c r="AW31" s="45" t="n">
        <f aca="false">SUM(AW20:AW30)</f>
        <v>0</v>
      </c>
      <c r="AX31" s="45" t="n">
        <f aca="false">SUM(AX20:AX30)</f>
        <v>0</v>
      </c>
      <c r="AY31" s="45" t="n">
        <f aca="false">SUM(AY20:AY30)</f>
        <v>0</v>
      </c>
      <c r="AZ31" s="45" t="n">
        <f aca="false">SUM(AZ20:AZ30)</f>
        <v>0</v>
      </c>
      <c r="BA31" s="45" t="n">
        <f aca="false">SUM(BA20:BA30)</f>
        <v>0</v>
      </c>
      <c r="BB31" s="45" t="n">
        <f aca="false">SUM(BB20:BB30)</f>
        <v>0</v>
      </c>
      <c r="BC31" s="45" t="n">
        <f aca="false">SUM(BC20:BC30)</f>
        <v>0</v>
      </c>
      <c r="BD31" s="45" t="n">
        <f aca="false">SUM(BD20:BD30)</f>
        <v>0</v>
      </c>
      <c r="BE31" s="45" t="n">
        <f aca="false">SUM(BE20:BE30)</f>
        <v>0</v>
      </c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Z31" s="5"/>
    </row>
    <row r="32" customFormat="false" ht="20.1" hidden="false" customHeight="true" outlineLevel="0" collapsed="false">
      <c r="A32" s="5"/>
      <c r="B32" s="17" t="s">
        <v>49</v>
      </c>
      <c r="C32" s="5"/>
      <c r="D32" s="46" t="s">
        <v>50</v>
      </c>
      <c r="E32" s="46"/>
      <c r="F32" s="46"/>
      <c r="G32" s="46"/>
      <c r="H32" s="46"/>
      <c r="I32" s="21"/>
      <c r="J32" s="8" t="str">
        <f aca="false">IF($AF$35&lt;&gt;"ok","",$AI36)</f>
        <v/>
      </c>
      <c r="K32" s="8" t="str">
        <f aca="false">IF($AF$35&lt;&gt;"ok","",$AI37)</f>
        <v/>
      </c>
      <c r="L32" s="8" t="str">
        <f aca="false">IF($AF$35&lt;&gt;"ok","",$AI38)</f>
        <v/>
      </c>
      <c r="M32" s="8" t="str">
        <f aca="false">IF($AF$35&lt;&gt;"ok","",$AI39)</f>
        <v/>
      </c>
      <c r="N32" s="8" t="str">
        <f aca="false">IF($AF$35&lt;&gt;"ok","",$AI40)</f>
        <v/>
      </c>
      <c r="O32" s="5"/>
      <c r="P32" s="5"/>
      <c r="Q32" s="15"/>
      <c r="R32" s="15"/>
      <c r="S32" s="5"/>
      <c r="T32" s="5"/>
      <c r="U32" s="5"/>
      <c r="V32" s="5"/>
      <c r="W32" s="5"/>
      <c r="X32" s="47" t="str">
        <f aca="false">IF((X31+Y31)&lt;&gt;0,X31/Y31,"")</f>
        <v/>
      </c>
      <c r="Y32" s="47" t="str">
        <f aca="false">IF((Y31+Z31)&lt;&gt;0,Y31/Z31,"")</f>
        <v/>
      </c>
      <c r="Z32" s="47" t="str">
        <f aca="false">IF((Z31+AA31)&lt;&gt;0,Z31/AA31,"")</f>
        <v/>
      </c>
      <c r="AA32" s="47" t="str">
        <f aca="false">IF((AA31+AB31)&lt;&gt;0,AA31/AB31,"")</f>
        <v/>
      </c>
      <c r="AB32" s="47" t="str">
        <f aca="false">IF((AB31+AC31)&lt;&gt;0,AB31/AC31,"")</f>
        <v/>
      </c>
      <c r="AC32" s="47"/>
      <c r="AD32" s="47" t="str">
        <f aca="false">IF((AD31+AE31)&lt;&gt;0,AD31/AE31,"")</f>
        <v/>
      </c>
      <c r="AE32" s="47"/>
      <c r="AF32" s="47" t="str">
        <f aca="false">IF((AF31+AG31)&lt;&gt;0,AF31/AG31,"")</f>
        <v/>
      </c>
      <c r="AG32" s="47"/>
      <c r="AH32" s="47" t="str">
        <f aca="false">IF((AH31+AI31)&lt;&gt;0,AH31/AI31,"")</f>
        <v/>
      </c>
      <c r="AI32" s="47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48" t="str">
        <f aca="false">IF((AT31+AU31)&lt;&gt;0,IF(AU31=0,AT31,AT31/AU31),"")</f>
        <v/>
      </c>
      <c r="AU32" s="48"/>
      <c r="AV32" s="48" t="str">
        <f aca="false">IF((AV31+AW31)&lt;&gt;0,IF(AW31=0,AV31,AV31/AW31),"")</f>
        <v/>
      </c>
      <c r="AW32" s="48" t="str">
        <f aca="false">IF((AW31+AX31)&lt;&gt;0,IF(AX31=0,AW31,AW31/AX31),"")</f>
        <v/>
      </c>
      <c r="AX32" s="48" t="str">
        <f aca="false">IF((AX31+AY31)&lt;&gt;0,IF(AY31=0,AX31,AX31/AY31),"")</f>
        <v/>
      </c>
      <c r="AY32" s="48" t="str">
        <f aca="false">IF((AY31+AZ31)&lt;&gt;0,IF(AZ31=0,AY31,AY31/AZ31),"")</f>
        <v/>
      </c>
      <c r="AZ32" s="48" t="str">
        <f aca="false">IF((AZ31+BA31)&lt;&gt;0,IF(BA31=0,AZ31,AZ31/BA31),"")</f>
        <v/>
      </c>
      <c r="BA32" s="48" t="str">
        <f aca="false">IF((BA31+BB31)&lt;&gt;0,IF(BB31=0,BA31,BA31/BB31),"")</f>
        <v/>
      </c>
      <c r="BB32" s="48" t="str">
        <f aca="false">IF((BB31+BC31)&lt;&gt;0,IF(BC31=0,BB31,BB31/BC31),"")</f>
        <v/>
      </c>
      <c r="BC32" s="48" t="str">
        <f aca="false">IF((BC31+BD31)&lt;&gt;0,IF(BD31=0,BC31,BC31/BD31),"")</f>
        <v/>
      </c>
      <c r="BD32" s="48" t="str">
        <f aca="false">IF((BD31+BE31)&lt;&gt;0,IF(BE31=0,BD31,BD31/BE31),"")</f>
        <v/>
      </c>
      <c r="BE32" s="48" t="str">
        <f aca="false">IF((BE31+BF31)&lt;&gt;0,IF(BF31=0,BE31,BE31/BF31),"")</f>
        <v/>
      </c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Z32" s="5"/>
    </row>
    <row r="33" customFormat="false" ht="20.1" hidden="false" customHeight="true" outlineLevel="0" collapsed="false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49" t="n">
        <f aca="false">6-COUNTIF(B12:B17,"=0")-COUNTIF(B12:B17,"")</f>
        <v>0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Z33" s="5"/>
    </row>
    <row r="34" customFormat="false" ht="20.1" hidden="false" customHeight="true" outlineLevel="0" collapsed="false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1" t="s">
        <v>51</v>
      </c>
      <c r="Y34" s="51"/>
      <c r="Z34" s="51"/>
      <c r="AA34" s="51"/>
      <c r="AB34" s="52" t="s">
        <v>52</v>
      </c>
      <c r="AC34" s="52"/>
      <c r="AD34" s="52"/>
      <c r="AE34" s="52"/>
      <c r="AF34" s="49" t="n">
        <f aca="false">IF(AF33=6,15,IF(AF33=5,10,IF(AF33=4,6,IF(AF33=3,3,IF(AF33=2,1,0)))))</f>
        <v>0</v>
      </c>
      <c r="AG34" s="53" t="s">
        <v>53</v>
      </c>
      <c r="AH34" s="53"/>
      <c r="AI34" s="53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Z34" s="5"/>
    </row>
    <row r="35" customFormat="false" ht="29.15" hidden="false" customHeight="true" outlineLevel="0" collapsed="false">
      <c r="A35" s="5"/>
      <c r="B35" s="28" t="s">
        <v>54</v>
      </c>
      <c r="C35" s="54"/>
      <c r="D35" s="55" t="str">
        <f aca="false">IF($S$30=$P$14,IF($T$30=0,"","Coef"&amp;CHAR(10)&amp;"Manches"),"")</f>
        <v/>
      </c>
      <c r="E35" s="55"/>
      <c r="F35" s="55"/>
      <c r="G35" s="55" t="str">
        <f aca="false">IF($S$30=$P$14,IF($T$30=0,"","Coef"&amp;CHAR(10)&amp;"Points"),"")</f>
        <v/>
      </c>
      <c r="H35" s="55"/>
      <c r="I35" s="55"/>
      <c r="J35" s="55" t="str">
        <f aca="false">IF($S$30=$P$14,IF($T$30=0,"","Joueurs"),"")</f>
        <v/>
      </c>
      <c r="K35" s="55"/>
      <c r="L35" s="55"/>
      <c r="M35" s="5"/>
      <c r="N35" s="5"/>
      <c r="O35" s="5"/>
      <c r="P35" s="5"/>
      <c r="Q35" s="5"/>
      <c r="R35" s="5"/>
      <c r="S35" s="56"/>
      <c r="T35" s="5"/>
      <c r="U35" s="5"/>
      <c r="V35" s="5"/>
      <c r="W35" s="5"/>
      <c r="X35" s="51"/>
      <c r="Y35" s="51"/>
      <c r="Z35" s="51"/>
      <c r="AA35" s="51"/>
      <c r="AB35" s="52"/>
      <c r="AC35" s="52"/>
      <c r="AD35" s="52"/>
      <c r="AE35" s="52"/>
      <c r="AF35" s="49" t="str">
        <f aca="false">IF(AND(COUNTIF(S20:S29,"F")=AF34,AF34&gt;0),"ok","")</f>
        <v/>
      </c>
      <c r="AG35" s="53"/>
      <c r="AH35" s="53"/>
      <c r="AI35" s="53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Z35" s="5"/>
    </row>
    <row r="36" customFormat="false" ht="19.9" hidden="false" customHeight="true" outlineLevel="0" collapsed="false">
      <c r="A36" s="57" t="s">
        <v>55</v>
      </c>
      <c r="B36" s="22" t="e">
        <f aca="false">INDEX($AJ$36:$AJ$40,MATCH(1,$AI$36:$AI$40,0))</f>
        <v>#N/A</v>
      </c>
      <c r="C36" s="58" t="str">
        <f aca="false">_xlfn.IFNA(INDEX($AO$36:$AO$40,MATCH(1,$AI$36:$AI$40,0)),"")</f>
        <v/>
      </c>
      <c r="D36" s="59" t="str">
        <f aca="false">IF($S$30=$P$14,IF($T$30=0,"",AB36),"")</f>
        <v/>
      </c>
      <c r="E36" s="59"/>
      <c r="F36" s="59"/>
      <c r="G36" s="59" t="str">
        <f aca="false">IF($S$30=$P$14,IF($T$30=0,"",X36),"")</f>
        <v/>
      </c>
      <c r="H36" s="59"/>
      <c r="I36" s="59"/>
      <c r="J36" s="55" t="str">
        <f aca="false">IF($S$30=$P$14,IF($T$30=0,"",1),"")</f>
        <v/>
      </c>
      <c r="K36" s="55"/>
      <c r="L36" s="55"/>
      <c r="M36" s="5"/>
      <c r="N36" s="5"/>
      <c r="O36" s="5"/>
      <c r="P36" s="5"/>
      <c r="Q36" s="5"/>
      <c r="R36" s="5"/>
      <c r="S36" s="60"/>
      <c r="T36" s="5"/>
      <c r="U36" s="5"/>
      <c r="V36" s="5"/>
      <c r="W36" s="5"/>
      <c r="X36" s="61" t="n">
        <f aca="false">IF(X32&lt;&gt;"",X32,0)</f>
        <v>0</v>
      </c>
      <c r="Y36" s="61"/>
      <c r="Z36" s="61" t="n">
        <f aca="false">IF(X36&lt;&gt;"",RANK(X36,$X$36:$X$40,0),"")</f>
        <v>1</v>
      </c>
      <c r="AA36" s="61"/>
      <c r="AB36" s="61" t="n">
        <f aca="false">IF(AT32&lt;&gt;"",AT32,0)</f>
        <v>0</v>
      </c>
      <c r="AC36" s="61"/>
      <c r="AD36" s="61" t="n">
        <f aca="false">IF(AB36&lt;&gt;"",RANK(AB36,$AB$36:$AB$40,0),"")</f>
        <v>1</v>
      </c>
      <c r="AE36" s="61"/>
      <c r="AF36" s="61" t="s">
        <v>15</v>
      </c>
      <c r="AG36" s="61" t="n">
        <f aca="false">$J$31+($AB$36/10)+($X$36/100)</f>
        <v>0</v>
      </c>
      <c r="AH36" s="61"/>
      <c r="AI36" s="61" t="str">
        <f aca="false">IF(AG36&lt;&gt;0,RANK(AG36,$AG$36:$AG$40,0),"")</f>
        <v/>
      </c>
      <c r="AJ36" s="45" t="n">
        <f aca="false">B12</f>
        <v>0</v>
      </c>
      <c r="AK36" s="45"/>
      <c r="AL36" s="45"/>
      <c r="AM36" s="45"/>
      <c r="AN36" s="45"/>
      <c r="AO36" s="62" t="n">
        <f aca="false">A12</f>
        <v>1</v>
      </c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Z36" s="5"/>
    </row>
    <row r="37" customFormat="false" ht="19.9" hidden="false" customHeight="true" outlineLevel="0" collapsed="false">
      <c r="A37" s="57" t="s">
        <v>56</v>
      </c>
      <c r="B37" s="22" t="e">
        <f aca="false">INDEX($AJ$36:$AJ$40,MATCH(2,$AI$36:$AI$40,0))</f>
        <v>#N/A</v>
      </c>
      <c r="C37" s="58" t="str">
        <f aca="false">_xlfn.IFNA(INDEX($AO$36:$AO$40,MATCH(2,$AI$36:$AI$40,0)),"")</f>
        <v/>
      </c>
      <c r="D37" s="59" t="str">
        <f aca="false">IF($S$30=$P$14,IF($T$30=0,"",AB37),"")</f>
        <v/>
      </c>
      <c r="E37" s="59"/>
      <c r="F37" s="59"/>
      <c r="G37" s="59" t="str">
        <f aca="false">IF($S$30=$P$14,IF($T$30=0,"",X37),"")</f>
        <v/>
      </c>
      <c r="H37" s="59"/>
      <c r="I37" s="59"/>
      <c r="J37" s="55" t="str">
        <f aca="false">IF($S$30=$P$14,IF($T$30=0,"",2),"")</f>
        <v/>
      </c>
      <c r="K37" s="55"/>
      <c r="L37" s="55"/>
      <c r="M37" s="5"/>
      <c r="N37" s="5"/>
      <c r="O37" s="5"/>
      <c r="P37" s="5"/>
      <c r="Q37" s="5"/>
      <c r="R37" s="5"/>
      <c r="S37" s="60"/>
      <c r="T37" s="5"/>
      <c r="U37" s="5"/>
      <c r="V37" s="5"/>
      <c r="W37" s="5"/>
      <c r="X37" s="61" t="n">
        <f aca="false">IF(Z32&lt;&gt;"",Z32,0)</f>
        <v>0</v>
      </c>
      <c r="Y37" s="61"/>
      <c r="Z37" s="61" t="n">
        <f aca="false">IF(X37&lt;&gt;"",RANK(X37,$X$36:$X$40,0),"")</f>
        <v>1</v>
      </c>
      <c r="AA37" s="61"/>
      <c r="AB37" s="61" t="n">
        <f aca="false">IF(AV32&lt;&gt;"",AV32,0)</f>
        <v>0</v>
      </c>
      <c r="AC37" s="61"/>
      <c r="AD37" s="61" t="n">
        <f aca="false">IF(AB37&lt;&gt;"",RANK(AB37,$AB$36:$AB$40,0),"")</f>
        <v>1</v>
      </c>
      <c r="AE37" s="61"/>
      <c r="AF37" s="61" t="s">
        <v>16</v>
      </c>
      <c r="AG37" s="61" t="n">
        <f aca="false">$K$31+($AB$37/10)+($X$37/100)</f>
        <v>0</v>
      </c>
      <c r="AH37" s="61"/>
      <c r="AI37" s="61" t="str">
        <f aca="false">IF(AG37&lt;&gt;0,RANK(AG37,$AG$36:$AG$40,0),"")</f>
        <v/>
      </c>
      <c r="AJ37" s="45" t="n">
        <f aca="false">B13</f>
        <v>0</v>
      </c>
      <c r="AK37" s="45"/>
      <c r="AL37" s="45"/>
      <c r="AM37" s="45"/>
      <c r="AN37" s="45"/>
      <c r="AO37" s="62" t="n">
        <f aca="false">A13</f>
        <v>2</v>
      </c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Z37" s="5"/>
    </row>
    <row r="38" customFormat="false" ht="19.9" hidden="false" customHeight="true" outlineLevel="0" collapsed="false">
      <c r="A38" s="57" t="s">
        <v>57</v>
      </c>
      <c r="B38" s="22" t="e">
        <f aca="false">INDEX($AJ$36:$AJ$40,MATCH(3,$AI$36:$AI$40,0))</f>
        <v>#N/A</v>
      </c>
      <c r="C38" s="58" t="str">
        <f aca="false">_xlfn.IFNA(INDEX($AO$36:$AO$40,MATCH(3,$AI$36:$AI$40,0)),"")</f>
        <v/>
      </c>
      <c r="D38" s="59" t="str">
        <f aca="false">IF($S$30=$P$14,IF($T$30=0,"",AB38),"")</f>
        <v/>
      </c>
      <c r="E38" s="59"/>
      <c r="F38" s="59"/>
      <c r="G38" s="59" t="str">
        <f aca="false">IF($S$30=$P$14,IF($T$30=0,"",X38),"")</f>
        <v/>
      </c>
      <c r="H38" s="59"/>
      <c r="I38" s="59"/>
      <c r="J38" s="55" t="str">
        <f aca="false">IF($S$30=$P$14,IF($T$30=0,"",3),"")</f>
        <v/>
      </c>
      <c r="K38" s="55"/>
      <c r="L38" s="5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1" t="n">
        <f aca="false">IF(AB32&lt;&gt;"",AB32,0)</f>
        <v>0</v>
      </c>
      <c r="Y38" s="61"/>
      <c r="Z38" s="61" t="n">
        <f aca="false">IF(X38&lt;&gt;"",RANK(X38,$X$36:$X$40,0),"")</f>
        <v>1</v>
      </c>
      <c r="AA38" s="61"/>
      <c r="AB38" s="61" t="n">
        <f aca="false">IF(AX32&lt;&gt;"",AX32,0)</f>
        <v>0</v>
      </c>
      <c r="AC38" s="61"/>
      <c r="AD38" s="61" t="n">
        <f aca="false">IF(AB38&lt;&gt;"",RANK(AB38,$AB$36:$AB$40,0),"")</f>
        <v>1</v>
      </c>
      <c r="AE38" s="61"/>
      <c r="AF38" s="61" t="s">
        <v>17</v>
      </c>
      <c r="AG38" s="61" t="n">
        <f aca="false">$L$31+($AB$38/10)+($X$38/100)</f>
        <v>0</v>
      </c>
      <c r="AH38" s="61"/>
      <c r="AI38" s="61" t="str">
        <f aca="false">IF(AG38&lt;&gt;0,RANK(AG38,$AG$36:$AG$40,0),"")</f>
        <v/>
      </c>
      <c r="AJ38" s="45" t="n">
        <f aca="false">B14</f>
        <v>0</v>
      </c>
      <c r="AK38" s="45"/>
      <c r="AL38" s="45"/>
      <c r="AM38" s="45"/>
      <c r="AN38" s="45"/>
      <c r="AO38" s="62" t="n">
        <f aca="false">A14</f>
        <v>3</v>
      </c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Z38" s="5"/>
    </row>
    <row r="39" customFormat="false" ht="19.9" hidden="false" customHeight="true" outlineLevel="0" collapsed="false">
      <c r="A39" s="57" t="s">
        <v>58</v>
      </c>
      <c r="B39" s="22" t="e">
        <f aca="false">INDEX($AJ$36:$AJ$40,MATCH(4,$AI$36:$AI$40,0))</f>
        <v>#N/A</v>
      </c>
      <c r="C39" s="58" t="str">
        <f aca="false">_xlfn.IFNA(INDEX($AO$36:$AO$40,MATCH(4,$AI$36:$AI$40,0)),"")</f>
        <v/>
      </c>
      <c r="D39" s="59" t="str">
        <f aca="false">IF($S$30=$P$14,IF($T$30=0,"",AB39),"")</f>
        <v/>
      </c>
      <c r="E39" s="59"/>
      <c r="F39" s="59"/>
      <c r="G39" s="59" t="str">
        <f aca="false">IF($S$30=$P$14,IF($T$30=0,"",X39),"")</f>
        <v/>
      </c>
      <c r="H39" s="59"/>
      <c r="I39" s="59"/>
      <c r="J39" s="55" t="str">
        <f aca="false">IF($S$30=$P$14,IF($T$30=0,"",4),"")</f>
        <v/>
      </c>
      <c r="K39" s="55"/>
      <c r="L39" s="5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1" t="n">
        <f aca="false">IF(AD32&lt;&gt;"",AD32,0)</f>
        <v>0</v>
      </c>
      <c r="Y39" s="61"/>
      <c r="Z39" s="61" t="n">
        <f aca="false">IF(X39&lt;&gt;"",RANK(X39,$X$36:$X$40,0),"")</f>
        <v>1</v>
      </c>
      <c r="AA39" s="61"/>
      <c r="AB39" s="61" t="n">
        <f aca="false">IF(AZ32&lt;&gt;"",AZ32,0)</f>
        <v>0</v>
      </c>
      <c r="AC39" s="61"/>
      <c r="AD39" s="61" t="n">
        <f aca="false">IF(AB39&lt;&gt;"",RANK(AB39,$AB$36:$AB$40,0),"")</f>
        <v>1</v>
      </c>
      <c r="AE39" s="61"/>
      <c r="AF39" s="61" t="s">
        <v>18</v>
      </c>
      <c r="AG39" s="61" t="n">
        <f aca="false">$M$31+($AB$39/10)+($X$39/100)</f>
        <v>0</v>
      </c>
      <c r="AH39" s="61"/>
      <c r="AI39" s="61" t="str">
        <f aca="false">IF(AG39&lt;&gt;0,RANK(AG39,$AG$36:$AG$40,0),"")</f>
        <v/>
      </c>
      <c r="AJ39" s="45" t="n">
        <f aca="false">B15</f>
        <v>0</v>
      </c>
      <c r="AK39" s="45"/>
      <c r="AL39" s="45"/>
      <c r="AM39" s="45"/>
      <c r="AN39" s="45"/>
      <c r="AO39" s="62" t="n">
        <f aca="false">A15</f>
        <v>4</v>
      </c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Z39" s="5"/>
    </row>
    <row r="40" customFormat="false" ht="19.9" hidden="false" customHeight="true" outlineLevel="0" collapsed="false">
      <c r="A40" s="57" t="s">
        <v>59</v>
      </c>
      <c r="B40" s="22" t="e">
        <f aca="false">INDEX($AJ$36:$AJ$40,MATCH(5,$AI$36:$AI$40,0))</f>
        <v>#N/A</v>
      </c>
      <c r="C40" s="58" t="str">
        <f aca="false">_xlfn.IFNA(INDEX($AO$36:$AO$40,MATCH(5,$AI$36:$AI$40,0)),"")</f>
        <v/>
      </c>
      <c r="D40" s="59" t="str">
        <f aca="false">IF($S$30=$P$14,IF($T$30=0,"",AB40),"")</f>
        <v/>
      </c>
      <c r="E40" s="59"/>
      <c r="F40" s="59"/>
      <c r="G40" s="59" t="str">
        <f aca="false">IF($S$30=$P$14,IF($T$30=0,"",X40),"")</f>
        <v/>
      </c>
      <c r="H40" s="59"/>
      <c r="I40" s="59"/>
      <c r="J40" s="55" t="str">
        <f aca="false">IF($S$30=$P$14,IF($T$30=0,"",5),"")</f>
        <v/>
      </c>
      <c r="K40" s="55"/>
      <c r="L40" s="55"/>
      <c r="X40" s="61" t="n">
        <f aca="false">IF(AF32&lt;&gt;"",AF32,0)</f>
        <v>0</v>
      </c>
      <c r="Y40" s="61"/>
      <c r="Z40" s="61" t="n">
        <f aca="false">IF(X40&lt;&gt;"",RANK(X40,$X$36:$X$40,0),"")</f>
        <v>1</v>
      </c>
      <c r="AA40" s="61"/>
      <c r="AB40" s="61" t="n">
        <f aca="false">IF(BB32&lt;&gt;"",BB32,0)</f>
        <v>0</v>
      </c>
      <c r="AC40" s="61"/>
      <c r="AD40" s="61" t="n">
        <f aca="false">IF(AB40&lt;&gt;"",RANK(AB40,$AB$36:$AB$40,0),"")</f>
        <v>1</v>
      </c>
      <c r="AE40" s="61"/>
      <c r="AF40" s="61" t="s">
        <v>19</v>
      </c>
      <c r="AG40" s="61" t="n">
        <f aca="false">$N$31+($AB$40/10)+($X$40/100)</f>
        <v>0</v>
      </c>
      <c r="AH40" s="61"/>
      <c r="AI40" s="61" t="str">
        <f aca="false">IF(AG40&lt;&gt;0,RANK(AG40,$AG$36:$AG$40,0),"")</f>
        <v/>
      </c>
      <c r="AJ40" s="45" t="n">
        <f aca="false">B16</f>
        <v>0</v>
      </c>
      <c r="AK40" s="45"/>
      <c r="AL40" s="45"/>
      <c r="AM40" s="45"/>
      <c r="AN40" s="45"/>
      <c r="AO40" s="62" t="n">
        <f aca="false">A16</f>
        <v>5</v>
      </c>
      <c r="AP40" s="5"/>
      <c r="AQ40" s="5"/>
      <c r="AR40" s="5"/>
      <c r="AS40" s="5"/>
      <c r="AT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</row>
    <row r="41" customFormat="false" ht="21.95" hidden="false" customHeight="true" outlineLevel="0" collapsed="false"/>
    <row r="42" customFormat="false" ht="21.95" hidden="false" customHeight="true" outlineLevel="0" collapsed="false"/>
    <row r="43" customFormat="false" ht="21.95" hidden="false" customHeight="true" outlineLevel="0" collapsed="false"/>
    <row r="44" customFormat="false" ht="21.95" hidden="false" customHeight="true" outlineLevel="0" collapsed="false"/>
    <row r="45" customFormat="false" ht="21.95" hidden="false" customHeight="true" outlineLevel="0" collapsed="false"/>
    <row r="46" customFormat="false" ht="21.95" hidden="false" customHeight="true" outlineLevel="0" collapsed="false"/>
    <row r="47" customFormat="false" ht="21.95" hidden="false" customHeight="true" outlineLevel="0" collapsed="false"/>
  </sheetData>
  <mergeCells count="112">
    <mergeCell ref="F5:L5"/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X17:AI17"/>
    <mergeCell ref="AT17:BE17"/>
    <mergeCell ref="X18:Y18"/>
    <mergeCell ref="Z18:AA18"/>
    <mergeCell ref="AB18:AC18"/>
    <mergeCell ref="AD18:AE18"/>
    <mergeCell ref="AF18:AG18"/>
    <mergeCell ref="AH18:AI18"/>
    <mergeCell ref="AM18:AQ18"/>
    <mergeCell ref="AT18:AU18"/>
    <mergeCell ref="AV18:AW18"/>
    <mergeCell ref="AX18:AY18"/>
    <mergeCell ref="AZ18:BA18"/>
    <mergeCell ref="BB18:BC18"/>
    <mergeCell ref="BD18:BE18"/>
    <mergeCell ref="B19:C19"/>
    <mergeCell ref="D19:H19"/>
    <mergeCell ref="D31:H31"/>
    <mergeCell ref="D32:H32"/>
    <mergeCell ref="X32:Y32"/>
    <mergeCell ref="Z32:AA32"/>
    <mergeCell ref="AB32:AC32"/>
    <mergeCell ref="AD32:AE32"/>
    <mergeCell ref="AF32:AG32"/>
    <mergeCell ref="AH32:AI32"/>
    <mergeCell ref="AT32:AU32"/>
    <mergeCell ref="AV32:AW32"/>
    <mergeCell ref="AX32:AY32"/>
    <mergeCell ref="AZ32:BA32"/>
    <mergeCell ref="BB32:BC32"/>
    <mergeCell ref="BD32:BE32"/>
    <mergeCell ref="AT33:AU33"/>
    <mergeCell ref="AV33:AW33"/>
    <mergeCell ref="AX33:AY33"/>
    <mergeCell ref="AZ33:BA33"/>
    <mergeCell ref="BB33:BC33"/>
    <mergeCell ref="BD33:BE33"/>
    <mergeCell ref="X34:AA35"/>
    <mergeCell ref="AB34:AE35"/>
    <mergeCell ref="AG34:AI35"/>
    <mergeCell ref="AT34:AU34"/>
    <mergeCell ref="AV34:AW34"/>
    <mergeCell ref="AX34:AY34"/>
    <mergeCell ref="AZ34:BA34"/>
    <mergeCell ref="BB34:BC34"/>
    <mergeCell ref="D35:F35"/>
    <mergeCell ref="G35:I35"/>
    <mergeCell ref="J35:L35"/>
    <mergeCell ref="D36:F36"/>
    <mergeCell ref="G36:I36"/>
    <mergeCell ref="J36:L36"/>
    <mergeCell ref="X36:Y36"/>
    <mergeCell ref="Z36:AA36"/>
    <mergeCell ref="AB36:AC36"/>
    <mergeCell ref="AD36:AE36"/>
    <mergeCell ref="AG36:AH36"/>
    <mergeCell ref="AJ36:AN36"/>
    <mergeCell ref="D37:F37"/>
    <mergeCell ref="G37:I37"/>
    <mergeCell ref="J37:L37"/>
    <mergeCell ref="X37:Y37"/>
    <mergeCell ref="Z37:AA37"/>
    <mergeCell ref="AB37:AC37"/>
    <mergeCell ref="AD37:AE37"/>
    <mergeCell ref="AG37:AH37"/>
    <mergeCell ref="AJ37:AN37"/>
    <mergeCell ref="D38:F38"/>
    <mergeCell ref="G38:I38"/>
    <mergeCell ref="J38:L38"/>
    <mergeCell ref="X38:Y38"/>
    <mergeCell ref="Z38:AA38"/>
    <mergeCell ref="AB38:AC38"/>
    <mergeCell ref="AD38:AE38"/>
    <mergeCell ref="AG38:AH38"/>
    <mergeCell ref="AJ38:AN38"/>
    <mergeCell ref="D39:F39"/>
    <mergeCell ref="G39:I39"/>
    <mergeCell ref="J39:L39"/>
    <mergeCell ref="X39:Y39"/>
    <mergeCell ref="Z39:AA39"/>
    <mergeCell ref="AB39:AC39"/>
    <mergeCell ref="AD39:AE39"/>
    <mergeCell ref="AG39:AH39"/>
    <mergeCell ref="AJ39:AN39"/>
    <mergeCell ref="D40:F40"/>
    <mergeCell ref="G40:I40"/>
    <mergeCell ref="J40:L40"/>
    <mergeCell ref="X40:Y40"/>
    <mergeCell ref="Z40:AA40"/>
    <mergeCell ref="AB40:AC40"/>
    <mergeCell ref="AD40:AE40"/>
    <mergeCell ref="AG40:AH40"/>
    <mergeCell ref="AJ40:AN40"/>
  </mergeCells>
  <conditionalFormatting sqref="C35">
    <cfRule type="expression" priority="2" aboveAverage="0" equalAverage="0" bottom="0" percent="0" rank="0" text="" dxfId="0">
      <formula>IF(SUM(AT33:BB33)&lt;&gt;0,TRUE())</formula>
    </cfRule>
  </conditionalFormatting>
  <dataValidations count="1">
    <dataValidation allowBlank="true" errorStyle="stop" operator="equal" showDropDown="false" showErrorMessage="true" showInputMessage="false" sqref="M5" type="list">
      <formula1>Poule5!$P$12:$P$13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2025-02-22T19:00:27Z</dcterms:created>
  <dc:creator/>
  <dc:description/>
  <dc:language>fr-FR</dc:language>
  <cp:lastModifiedBy/>
  <dcterms:modified xsi:type="dcterms:W3CDTF">2025-02-24T07:37:26Z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