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ule4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<sst xmlns="http://schemas.openxmlformats.org/spreadsheetml/2006/main" count="79" uniqueCount="49">
  <si>
    <t xml:space="preserve">Ligue :  </t>
  </si>
  <si>
    <t xml:space="preserve">Comité : </t>
  </si>
  <si>
    <t xml:space="preserve">Nb Manches Gagnates</t>
  </si>
  <si>
    <t xml:space="preserve">Lieu :</t>
  </si>
  <si>
    <t xml:space="preserve">Poule :</t>
  </si>
  <si>
    <t xml:space="preserve">A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</si>
  <si>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</si>
  <si>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</si>
  <si>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</si>
  <si>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</si>
  <si>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</si>
  <si>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Licence</t>
  </si>
  <si>
    <t xml:space="preserve">Points</t>
  </si>
  <si>
    <t xml:space="preserve">Rang</t>
  </si>
  <si>
    <t xml:space="preserve">J1</t>
  </si>
  <si>
    <t xml:space="preserve">J2</t>
  </si>
  <si>
    <t xml:space="preserve">J3</t>
  </si>
  <si>
    <t xml:space="preserve">J4</t>
  </si>
  <si>
    <t xml:space="preserve">MANCHES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</si>
  <si>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</si>
  <si>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9"/>
        <rFont val="Arial"/>
        <family val="2"/>
        <charset val="1"/>
      </rPr>
      <t xml:space="preserve">Forfait joueur 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</si>
  <si>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</si>
  <si>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</si>
  <si>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</si>
  <si>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</si>
  <si>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D</t>
  </si>
  <si>
    <t xml:space="preserve">1  contre  4</t>
  </si>
  <si>
    <t xml:space="preserve">1-4</t>
  </si>
  <si>
    <t xml:space="preserve">2  contre  3</t>
  </si>
  <si>
    <t xml:space="preserve">2-3</t>
  </si>
  <si>
    <t xml:space="preserve">1  contre  3</t>
  </si>
  <si>
    <t xml:space="preserve">1-3</t>
  </si>
  <si>
    <t xml:space="preserve">2  contre  4</t>
  </si>
  <si>
    <t xml:space="preserve">2-4</t>
  </si>
  <si>
    <t xml:space="preserve">1  contre  2</t>
  </si>
  <si>
    <t xml:space="preserve">1-2</t>
  </si>
  <si>
    <t xml:space="preserve">3  contre  4</t>
  </si>
  <si>
    <t xml:space="preserve">3-4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</si>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</sst>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@"/>
    <numFmt numFmtId="167" formatCode="&quot;VRAI&quot;;&quot;VRAI&quot;;&quot;FAUX&quot;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b val="true"/>
      <sz val="9"/>
      <name val="Arial"/>
      <family val="2"/>
      <charset val="1"/>
    </font>
    <font>
      <b val="true"/>
      <sz val="11"/>
      <name val="Times New Roman"/>
      <family val="1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99FF33"/>
        <bgColor rgb="FFCCFFCC"/>
      </patternFill>
    </fill>
    <fill>
      <patternFill patternType="solid">
        <fgColor rgb="FFFF3300"/>
        <bgColor rgb="FFFF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9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3300"/>
      <rgbColor rgb="FF666699"/>
      <rgbColor rgb="FFB2B2B2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X1" activeCellId="0" sqref="AX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51"/>
    <col collapsed="false" customWidth="true" hidden="false" outlineLevel="0" max="3" min="2" style="1" width="29.81"/>
    <col collapsed="false" customWidth="true" hidden="false" outlineLevel="0" max="8" min="4" style="1" width="3.87"/>
    <col collapsed="false" customWidth="true" hidden="false" outlineLevel="0" max="9" min="9" style="1" width="4.23"/>
    <col collapsed="false" customWidth="true" hidden="false" outlineLevel="0" max="13" min="10" style="1" width="3.05"/>
    <col collapsed="false" customWidth="true" hidden="false" outlineLevel="0" max="14" min="14" style="1" width="3.25"/>
    <col collapsed="false" customWidth="true" hidden="true" outlineLevel="0" max="22" min="15" style="1" width="9.27"/>
    <col collapsed="false" customWidth="true" hidden="true" outlineLevel="0" max="23" min="23" style="1" width="6.82"/>
    <col collapsed="false" customWidth="true" hidden="true" outlineLevel="0" max="40" min="24" style="1" width="5.08"/>
    <col collapsed="false" customWidth="true" hidden="true" outlineLevel="0" max="41" min="41" style="1" width="7.16"/>
    <col collapsed="false" customWidth="true" hidden="true" outlineLevel="0" max="42" min="42" style="1" width="5.66"/>
    <col collapsed="false" customWidth="true" hidden="true" outlineLevel="0" max="49" min="43" style="1" width="5.08"/>
    <col collapsed="false" customWidth="true" hidden="false" outlineLevel="0" max="51" min="50" style="1" width="5.08"/>
    <col collapsed="false" customWidth="true" hidden="false" outlineLevel="0" max="52" min="52" style="1" width="9.27"/>
    <col collapsed="false" customWidth="true" hidden="false" outlineLevel="0" max="62" min="53" style="1" width="5.09"/>
    <col collapsed="false" customWidth="true" hidden="false" outlineLevel="0" max="251" min="63" style="1" width="9.27"/>
    <col collapsed="false" customWidth="true" hidden="false" outlineLevel="0" max="256" min="252" style="2" width="9.27"/>
  </cols>
  <sheetData>
    <row r="1" customFormat="false" ht="26.1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V1" s="3"/>
    </row>
    <row r="2" customFormat="false" ht="5.1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V2" s="3"/>
    </row>
    <row r="3" customFormat="false" ht="26.1" hidden="false" customHeight="true" outlineLevel="0" collapsed="false">
      <c r="A3" s="5"/>
      <c r="B3" s="7" t="s">
        <v>0</v>
      </c>
      <c r="C3" s="8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3"/>
      <c r="IQ3" s="9"/>
      <c r="IR3" s="9"/>
      <c r="IS3" s="9"/>
      <c r="IT3" s="9"/>
      <c r="IV3" s="9"/>
    </row>
    <row r="4" customFormat="false" ht="9.95" hidden="false" customHeight="true" outlineLevel="0" collapsed="false">
      <c r="A4" s="5"/>
      <c r="B4" s="11"/>
      <c r="C4" s="12"/>
    </row>
    <row r="5" customFormat="false" ht="20.1" hidden="false" customHeight="true" outlineLevel="0" collapsed="false">
      <c r="A5" s="5"/>
      <c r="B5" s="7" t="s">
        <v>1</v>
      </c>
      <c r="C5" s="8"/>
      <c r="D5" s="5"/>
      <c r="E5" s="5"/>
      <c r="F5" s="13" t="s">
        <v>2</v>
      </c>
      <c r="G5" s="13"/>
      <c r="H5" s="13"/>
      <c r="I5" s="13"/>
      <c r="J5" s="13"/>
      <c r="K5" s="13"/>
      <c r="L5" s="13"/>
      <c r="M5" s="8" t="n">
        <v>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V5" s="5"/>
    </row>
    <row r="6" customFormat="false" ht="9.95" hidden="false" customHeight="true" outlineLevel="0" collapsed="false">
      <c r="A6" s="5"/>
      <c r="B6" s="5"/>
      <c r="C6" s="14"/>
      <c r="D6" s="5"/>
      <c r="E6" s="5"/>
      <c r="F6" s="5"/>
      <c r="G6" s="5"/>
      <c r="H6" s="5"/>
      <c r="I6" s="5"/>
      <c r="J6" s="5"/>
      <c r="K6" s="5"/>
      <c r="L6" s="1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V6" s="5"/>
    </row>
    <row r="7" customFormat="false" ht="20.1" hidden="false" customHeight="true" outlineLevel="0" collapsed="false">
      <c r="A7" s="5"/>
      <c r="B7" s="7" t="s">
        <v>3</v>
      </c>
      <c r="C7" s="8"/>
      <c r="D7" s="5"/>
      <c r="E7" s="5"/>
      <c r="F7" s="5"/>
      <c r="G7" s="5"/>
      <c r="H7" s="16" t="s">
        <v>4</v>
      </c>
      <c r="I7" s="5"/>
      <c r="J7" s="5"/>
      <c r="K7" s="5"/>
      <c r="L7" s="15"/>
      <c r="M7" s="8" t="s">
        <v>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V7" s="5"/>
    </row>
    <row r="8" customFormat="false" ht="9.95" hidden="false" customHeight="true" outlineLevel="0" collapsed="false">
      <c r="A8" s="5"/>
      <c r="B8" s="5"/>
      <c r="C8" s="14"/>
      <c r="D8" s="5"/>
      <c r="E8" s="5"/>
      <c r="F8" s="5"/>
      <c r="G8" s="5"/>
      <c r="H8" s="5"/>
      <c r="I8" s="5"/>
      <c r="J8" s="5"/>
      <c r="K8" s="5"/>
      <c r="L8" s="1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V8" s="5"/>
    </row>
    <row r="9" customFormat="false" ht="20.1" hidden="false" customHeight="true" outlineLevel="0" collapsed="false">
      <c r="A9" s="5"/>
      <c r="B9" s="7" t="s">
        <v>6</v>
      </c>
      <c r="C9" s="17"/>
      <c r="D9" s="5"/>
      <c r="E9" s="5"/>
      <c r="F9" s="5"/>
      <c r="G9" s="5"/>
      <c r="H9" s="16" t="s">
        <v>7</v>
      </c>
      <c r="I9" s="5"/>
      <c r="J9" s="5"/>
      <c r="K9" s="5"/>
      <c r="L9" s="15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V9" s="5"/>
    </row>
    <row r="10" customFormat="false" ht="9.95" hidden="false" customHeight="tru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V10" s="5"/>
    </row>
    <row r="11" customFormat="false" ht="20.1" hidden="false" customHeight="true" outlineLevel="0" collapsed="false">
      <c r="A11" s="18" t="s">
        <v>8</v>
      </c>
      <c r="B11" s="18" t="s">
        <v>9</v>
      </c>
      <c r="C11" s="19" t="s">
        <v>10</v>
      </c>
      <c r="D11" s="18" t="s">
        <v>11</v>
      </c>
      <c r="E11" s="18"/>
      <c r="F11" s="18"/>
      <c r="G11" s="18" t="s">
        <v>12</v>
      </c>
      <c r="H11" s="18"/>
      <c r="I11" s="18"/>
      <c r="J11" s="18"/>
      <c r="K11" s="18" t="s">
        <v>13</v>
      </c>
      <c r="L11" s="18"/>
      <c r="M11" s="1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V11" s="5"/>
    </row>
    <row r="12" customFormat="false" ht="20.1" hidden="false" customHeight="true" outlineLevel="0" collapsed="false">
      <c r="A12" s="8" t="n">
        <v>1</v>
      </c>
      <c r="B12" s="20"/>
      <c r="C12" s="21"/>
      <c r="D12" s="22"/>
      <c r="E12" s="22"/>
      <c r="F12" s="22"/>
      <c r="G12" s="22"/>
      <c r="H12" s="22"/>
      <c r="I12" s="22"/>
      <c r="J12" s="22"/>
      <c r="K12" s="8" t="n">
        <v>1</v>
      </c>
      <c r="L12" s="8"/>
      <c r="M12" s="8"/>
      <c r="N12" s="5"/>
      <c r="O12" s="5"/>
      <c r="P12" s="5" t="n">
        <v>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V12" s="5"/>
    </row>
    <row r="13" customFormat="false" ht="20.1" hidden="false" customHeight="true" outlineLevel="0" collapsed="false">
      <c r="A13" s="8" t="n">
        <v>2</v>
      </c>
      <c r="B13" s="20"/>
      <c r="C13" s="21"/>
      <c r="D13" s="22"/>
      <c r="E13" s="22"/>
      <c r="F13" s="22"/>
      <c r="G13" s="22"/>
      <c r="H13" s="22"/>
      <c r="I13" s="22"/>
      <c r="J13" s="22"/>
      <c r="K13" s="8" t="n">
        <v>2</v>
      </c>
      <c r="L13" s="8"/>
      <c r="M13" s="8"/>
      <c r="N13" s="5"/>
      <c r="O13" s="5"/>
      <c r="P13" s="5" t="n">
        <v>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V13" s="5"/>
    </row>
    <row r="14" customFormat="false" ht="20.1" hidden="false" customHeight="true" outlineLevel="0" collapsed="false">
      <c r="A14" s="8" t="n">
        <v>3</v>
      </c>
      <c r="B14" s="20"/>
      <c r="C14" s="21"/>
      <c r="D14" s="22"/>
      <c r="E14" s="22"/>
      <c r="F14" s="22"/>
      <c r="G14" s="22"/>
      <c r="H14" s="22"/>
      <c r="I14" s="22"/>
      <c r="J14" s="22"/>
      <c r="K14" s="8" t="n">
        <v>3</v>
      </c>
      <c r="L14" s="8"/>
      <c r="M14" s="8"/>
      <c r="N14" s="5"/>
      <c r="O14" s="5"/>
      <c r="P14" s="5" t="b">
        <f aca="false">IF(COUNTA(B12:B15)=3,3,IF(COUNTA(B12:B15)=4,6))</f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V14" s="5"/>
    </row>
    <row r="15" customFormat="false" ht="20.1" hidden="false" customHeight="true" outlineLevel="0" collapsed="false">
      <c r="A15" s="8" t="n">
        <v>4</v>
      </c>
      <c r="B15" s="20"/>
      <c r="C15" s="21"/>
      <c r="D15" s="22"/>
      <c r="E15" s="22"/>
      <c r="F15" s="22"/>
      <c r="G15" s="22"/>
      <c r="H15" s="22"/>
      <c r="I15" s="22"/>
      <c r="J15" s="22"/>
      <c r="K15" s="8" t="n">
        <v>4</v>
      </c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V15" s="5"/>
    </row>
    <row r="16" customFormat="false" ht="20.1" hidden="false" customHeight="true" outlineLevel="0" collapsed="false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23" t="s">
        <v>14</v>
      </c>
      <c r="Y16" s="23" t="s">
        <v>15</v>
      </c>
      <c r="Z16" s="23" t="s">
        <v>15</v>
      </c>
      <c r="AA16" s="23"/>
      <c r="AB16" s="23" t="s">
        <v>16</v>
      </c>
      <c r="AC16" s="23"/>
      <c r="AD16" s="23" t="s">
        <v>17</v>
      </c>
      <c r="AE16" s="23"/>
      <c r="AF16" s="5"/>
      <c r="AG16" s="5"/>
      <c r="AH16" s="5"/>
      <c r="AI16" s="24" t="s">
        <v>18</v>
      </c>
      <c r="AJ16" s="24"/>
      <c r="AK16" s="24"/>
      <c r="AL16" s="24"/>
      <c r="AM16" s="24"/>
      <c r="AN16" s="5"/>
      <c r="AO16" s="5"/>
      <c r="AP16" s="23" t="s">
        <v>14</v>
      </c>
      <c r="AQ16" s="23" t="s">
        <v>15</v>
      </c>
      <c r="AR16" s="23" t="s">
        <v>15</v>
      </c>
      <c r="AS16" s="23"/>
      <c r="AT16" s="23" t="s">
        <v>16</v>
      </c>
      <c r="AU16" s="23"/>
      <c r="AV16" s="23" t="s">
        <v>17</v>
      </c>
      <c r="AW16" s="23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V16" s="5"/>
    </row>
    <row r="17" customFormat="false" ht="34" hidden="false" customHeight="true" outlineLevel="0" collapsed="false">
      <c r="A17" s="5"/>
      <c r="B17" s="25" t="s">
        <v>19</v>
      </c>
      <c r="C17" s="25"/>
      <c r="D17" s="26" t="s">
        <v>20</v>
      </c>
      <c r="E17" s="26"/>
      <c r="F17" s="26"/>
      <c r="G17" s="26"/>
      <c r="H17" s="26"/>
      <c r="I17" s="27"/>
      <c r="J17" s="18" t="n">
        <v>1</v>
      </c>
      <c r="K17" s="18" t="n">
        <v>2</v>
      </c>
      <c r="L17" s="18" t="n">
        <v>3</v>
      </c>
      <c r="M17" s="18" t="n">
        <v>4</v>
      </c>
      <c r="N17" s="5"/>
      <c r="O17" s="5"/>
      <c r="P17" s="5"/>
      <c r="Q17" s="5"/>
      <c r="R17" s="5"/>
      <c r="S17" s="28" t="s">
        <v>21</v>
      </c>
      <c r="T17" s="28" t="s">
        <v>22</v>
      </c>
      <c r="U17" s="28" t="s">
        <v>23</v>
      </c>
      <c r="V17" s="5"/>
      <c r="W17" s="5"/>
      <c r="X17" s="23" t="s">
        <v>24</v>
      </c>
      <c r="Y17" s="23" t="s">
        <v>25</v>
      </c>
      <c r="Z17" s="23" t="s">
        <v>24</v>
      </c>
      <c r="AA17" s="23" t="s">
        <v>25</v>
      </c>
      <c r="AB17" s="23" t="s">
        <v>24</v>
      </c>
      <c r="AC17" s="23" t="s">
        <v>25</v>
      </c>
      <c r="AD17" s="23" t="s">
        <v>24</v>
      </c>
      <c r="AE17" s="23" t="s">
        <v>25</v>
      </c>
      <c r="AF17" s="5"/>
      <c r="AG17" s="5"/>
      <c r="AH17" s="5"/>
      <c r="AI17" s="29" t="n">
        <v>1</v>
      </c>
      <c r="AJ17" s="29" t="n">
        <v>2</v>
      </c>
      <c r="AK17" s="29" t="n">
        <v>3</v>
      </c>
      <c r="AL17" s="29" t="n">
        <v>4</v>
      </c>
      <c r="AM17" s="29" t="n">
        <v>5</v>
      </c>
      <c r="AN17" s="5"/>
      <c r="AO17" s="5"/>
      <c r="AP17" s="23" t="s">
        <v>24</v>
      </c>
      <c r="AQ17" s="23" t="s">
        <v>25</v>
      </c>
      <c r="AR17" s="23" t="s">
        <v>24</v>
      </c>
      <c r="AS17" s="23" t="s">
        <v>25</v>
      </c>
      <c r="AT17" s="23" t="s">
        <v>24</v>
      </c>
      <c r="AU17" s="23" t="s">
        <v>25</v>
      </c>
      <c r="AV17" s="23" t="s">
        <v>24</v>
      </c>
      <c r="AW17" s="23" t="s">
        <v>25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V17" s="5"/>
    </row>
    <row r="18" customFormat="false" ht="24.7" hidden="false" customHeight="true" outlineLevel="0" collapsed="false">
      <c r="A18" s="30" t="s">
        <v>26</v>
      </c>
      <c r="B18" s="21" t="str">
        <f aca="false">IF(B12="","",B12)</f>
        <v/>
      </c>
      <c r="C18" s="21" t="str">
        <f aca="false">IF(B15="","",B15)</f>
        <v/>
      </c>
      <c r="D18" s="30"/>
      <c r="E18" s="31"/>
      <c r="F18" s="31"/>
      <c r="G18" s="8"/>
      <c r="H18" s="32"/>
      <c r="I18" s="31"/>
      <c r="J18" s="8" t="str">
        <f aca="false">IF($U18="FG",0,IF($U18="FD",2,IF($S18="F",IF(COUNTIF($D18:$H18,"&lt;0")=$M$5,IF(AND($B18&lt;&gt;"",$C18&lt;&gt;""),1,0),2),"")))</f>
        <v/>
      </c>
      <c r="K18" s="33"/>
      <c r="L18" s="33"/>
      <c r="M18" s="8" t="str">
        <f aca="false">IF($U18="FG",2,IF($U18="FD",0,IF($S18="F",IF(COUNTIF($D18:$H18,"&lt;0")=$M$5,2,1),"")))</f>
        <v/>
      </c>
      <c r="N18" s="5"/>
      <c r="O18" s="5"/>
      <c r="P18" s="5"/>
      <c r="Q18" s="34"/>
      <c r="R18" s="34" t="n">
        <f aca="false">IF(T18="=",1,0)</f>
        <v>0</v>
      </c>
      <c r="S18" s="28" t="str">
        <f aca="false">IF(OR(B18="",C18=""),"",IF(OR(COUNTIF(D18:H18,"&gt;=0")=$M$5,COUNTIF(D18:H18,"&lt;0")=$M$5,U18="FD",U18="FG"),"F",IF(AND(ISNA(MATCH("wo",D18:H18,0)),ISNA(MATCH("wo-",D18:H18,0))),"","F")))</f>
        <v/>
      </c>
      <c r="T18" s="35" t="str">
        <f aca="false">IF(OR(B18="",C18=""),"",IF(J24=M24,"=",""))</f>
        <v/>
      </c>
      <c r="U18" s="28" t="str">
        <f aca="false">IF(ISERROR(MATCH("wo",D18:H18,0)),IF(ISERROR(MATCH("-wo",D18:H18,0)),"","FD"),"FG")</f>
        <v/>
      </c>
      <c r="V18" s="5"/>
      <c r="W18" s="36" t="s">
        <v>27</v>
      </c>
      <c r="X18" s="23" t="str">
        <f aca="false">IF($T18="=",IF($D18="",0,IF($D18&lt;0,ABS($D18),IF($D18&lt;10,11,$D18+2)))+IF($E18="",0,IF($E18&lt;0,ABS($E18),IF($E18&lt;10,11,$E18+2)))+IF($F18="",0,IF($F18&lt;0,ABS($F18),IF($F18&lt;10,11,$F18+2)))+IF($G18="",0,IF($G18&lt;0,ABS($G18),IF($G18&lt;10,11,$G18+2)))+IF($H18="",0,IF($H18&lt;0,ABS($H18),IF($H18&lt;10,11,$H18+2))),"")</f>
        <v/>
      </c>
      <c r="Y18" s="23" t="str">
        <f aca="false">IF($T18="=",IF($D18="",0,IF($D18&lt;0,IF(ABS($D18)&lt;10,11,ABS($D18)+2),ABS($D18)))+IF($E18="",0,IF($E18&lt;0,IF(ABS($E18)&lt;10,11,ABS($E18)+2),ABS($E18)))+IF($F18="",0,IF($F18&lt;0,IF(ABS($F18)&lt;10,11,ABS($F18)+2),ABS($F18)))+IF($G18="",0,IF($G18&lt;0,IF(ABS($G18)&lt;10,11,ABS($G18)+2),ABS($G18)))+IF($H18="",0,IF($H18&lt;0,IF(ABS($H18)&lt;10,11,ABS($H18)+2),ABS($H18))),"")</f>
        <v/>
      </c>
      <c r="Z18" s="37"/>
      <c r="AA18" s="37"/>
      <c r="AB18" s="37"/>
      <c r="AC18" s="37"/>
      <c r="AD18" s="23" t="str">
        <f aca="false">IF($T18="=",Y18,"")</f>
        <v/>
      </c>
      <c r="AE18" s="23" t="str">
        <f aca="false">IF($T18="=",X18,"")</f>
        <v/>
      </c>
      <c r="AF18" s="5"/>
      <c r="AG18" s="5"/>
      <c r="AH18" s="5"/>
      <c r="AI18" s="38" t="n">
        <f aca="false">D18</f>
        <v>0</v>
      </c>
      <c r="AJ18" s="38" t="n">
        <f aca="false">E18</f>
        <v>0</v>
      </c>
      <c r="AK18" s="38" t="n">
        <f aca="false">F18</f>
        <v>0</v>
      </c>
      <c r="AL18" s="38" t="n">
        <f aca="false">G18</f>
        <v>0</v>
      </c>
      <c r="AM18" s="38" t="n">
        <f aca="false">H18</f>
        <v>0</v>
      </c>
      <c r="AN18" s="5"/>
      <c r="AO18" s="36" t="s">
        <v>27</v>
      </c>
      <c r="AP18" s="23" t="str">
        <f aca="false">IF(T18="=",COUNTIF(D18:H18,"&gt;=0"),"")</f>
        <v/>
      </c>
      <c r="AQ18" s="23" t="str">
        <f aca="false">IF(T18="=",COUNTIF(D18:H18,"&lt;0"),"")</f>
        <v/>
      </c>
      <c r="AR18" s="37"/>
      <c r="AS18" s="37"/>
      <c r="AT18" s="37"/>
      <c r="AU18" s="37"/>
      <c r="AV18" s="23" t="str">
        <f aca="false">IF(T18="=",AQ18,"")</f>
        <v/>
      </c>
      <c r="AW18" s="23" t="str">
        <f aca="false">IF(T18="=",AP18,"")</f>
        <v/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V18" s="5"/>
    </row>
    <row r="19" customFormat="false" ht="24.7" hidden="false" customHeight="true" outlineLevel="0" collapsed="false">
      <c r="A19" s="30" t="s">
        <v>28</v>
      </c>
      <c r="B19" s="21" t="str">
        <f aca="false">IF(B13="","",B13)</f>
        <v/>
      </c>
      <c r="C19" s="21" t="str">
        <f aca="false">IF(B14="","",B14)</f>
        <v/>
      </c>
      <c r="D19" s="30"/>
      <c r="E19" s="31"/>
      <c r="F19" s="31"/>
      <c r="G19" s="8"/>
      <c r="H19" s="32"/>
      <c r="I19" s="31"/>
      <c r="J19" s="33"/>
      <c r="K19" s="8" t="str">
        <f aca="false">IF($U19="FG",0,IF($U19="FD",2,IF($S19="F",IF(COUNTIF($D19:$H19,"&lt;0")=$M$5,IF(AND($B19&lt;&gt;"",$C19&lt;&gt;""),1,0),2),"")))</f>
        <v/>
      </c>
      <c r="L19" s="8" t="str">
        <f aca="false">IF($U19="FG",2,IF($U19="FD",0,IF($S19="F",IF(COUNTIF($D19:$H19,"&lt;0")=$M$5,2,1),"")))</f>
        <v/>
      </c>
      <c r="M19" s="33"/>
      <c r="N19" s="5"/>
      <c r="O19" s="5"/>
      <c r="P19" s="5"/>
      <c r="Q19" s="34"/>
      <c r="R19" s="34" t="n">
        <f aca="false">IF(T19="=",1,0)</f>
        <v>0</v>
      </c>
      <c r="S19" s="28" t="str">
        <f aca="false">IF(OR(B19="",C19=""),"",IF(OR(COUNTIF(D19:H19,"&gt;=0")=$M$5,COUNTIF(D19:H19,"&lt;0")=$M$5,U19="FD",U19="FG"),"F",IF(AND(ISNA(MATCH("wo",D19:H19,0)),ISNA(MATCH("wo-",D19:H19,0))),"","F")))</f>
        <v/>
      </c>
      <c r="T19" s="35" t="str">
        <f aca="false">IF(OR(B19="",C19=""),"",IF(K24=L24,"=",""))</f>
        <v/>
      </c>
      <c r="U19" s="28" t="str">
        <f aca="false">IF(ISERROR(MATCH("wo",D19:H19,0)),IF(ISERROR(MATCH("-wo",D19:H19,0)),"","FD"),"FG")</f>
        <v/>
      </c>
      <c r="V19" s="5"/>
      <c r="W19" s="36" t="s">
        <v>29</v>
      </c>
      <c r="X19" s="37"/>
      <c r="Y19" s="37"/>
      <c r="Z19" s="23" t="str">
        <f aca="false">IF($T19="=",IF($D19="",0,IF($D19&lt;0,ABS($D19),IF($D19&lt;10,11,$D19+2)))+IF($E19="",0,IF($E19&lt;0,ABS($E19),IF($E19&lt;10,11,$E19+2)))+IF($F19="",0,IF($F19&lt;0,ABS($F19),IF($F19&lt;10,11,$F19+2)))+IF($G19="",0,IF($G19&lt;0,ABS($G19),IF($G19&lt;10,11,$G19+2)))+IF($H19="",0,IF($H19&lt;0,ABS($H19),IF($H19&lt;10,11,$H19+2))),"")</f>
        <v/>
      </c>
      <c r="AA19" s="23" t="str">
        <f aca="false">IF($T19="=",IF($D19="",0,IF($D19&lt;0,IF(ABS($D19)&lt;10,11,ABS($D19)+2),ABS($D19)))+IF($E19="",0,IF($E19&lt;0,IF(ABS($E19)&lt;10,11,ABS($E19)+2),ABS($E19)))+IF($F19="",0,IF($F19&lt;0,IF(ABS($F19)&lt;10,11,ABS($F19)+2),ABS($F19)))+IF($G19="",0,IF($G19&lt;0,IF(ABS($G19)&lt;10,11,ABS($G19)+2),ABS($G19)))+IF($H19="",0,IF($H19&lt;0,IF(ABS($H19)&lt;10,11,ABS($H19)+2),ABS($H19))),"")</f>
        <v/>
      </c>
      <c r="AB19" s="23" t="str">
        <f aca="false">IF($T19="=",AA19,"")</f>
        <v/>
      </c>
      <c r="AC19" s="23" t="str">
        <f aca="false">IF($T19="=",Z19,"")</f>
        <v/>
      </c>
      <c r="AD19" s="37"/>
      <c r="AE19" s="37"/>
      <c r="AF19" s="5"/>
      <c r="AG19" s="5"/>
      <c r="AH19" s="5"/>
      <c r="AI19" s="38" t="n">
        <f aca="false">D19</f>
        <v>0</v>
      </c>
      <c r="AJ19" s="38" t="n">
        <f aca="false">E19</f>
        <v>0</v>
      </c>
      <c r="AK19" s="38" t="n">
        <f aca="false">F19</f>
        <v>0</v>
      </c>
      <c r="AL19" s="38" t="n">
        <f aca="false">G19</f>
        <v>0</v>
      </c>
      <c r="AM19" s="38" t="n">
        <f aca="false">H19</f>
        <v>0</v>
      </c>
      <c r="AN19" s="5"/>
      <c r="AO19" s="36" t="s">
        <v>29</v>
      </c>
      <c r="AP19" s="37"/>
      <c r="AQ19" s="37"/>
      <c r="AR19" s="23" t="str">
        <f aca="false">IF(T19="=",COUNTIF(D19:H19,"&gt;=0"),"")</f>
        <v/>
      </c>
      <c r="AS19" s="23" t="str">
        <f aca="false">IF(T19="=",COUNTIF(D19:H19,"&lt;0"),"")</f>
        <v/>
      </c>
      <c r="AT19" s="23" t="str">
        <f aca="false">IF(T19="=",AS19,"")</f>
        <v/>
      </c>
      <c r="AU19" s="23" t="str">
        <f aca="false">IF(T19="=",AR19,"")</f>
        <v/>
      </c>
      <c r="AV19" s="37"/>
      <c r="AW19" s="37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V19" s="5"/>
    </row>
    <row r="20" customFormat="false" ht="24.7" hidden="false" customHeight="true" outlineLevel="0" collapsed="false">
      <c r="A20" s="30" t="s">
        <v>30</v>
      </c>
      <c r="B20" s="21" t="str">
        <f aca="false">IF(B12="","",B12)</f>
        <v/>
      </c>
      <c r="C20" s="21" t="str">
        <f aca="false">IF(B14="","",B14)</f>
        <v/>
      </c>
      <c r="D20" s="30"/>
      <c r="E20" s="31"/>
      <c r="F20" s="31"/>
      <c r="G20" s="8"/>
      <c r="H20" s="32"/>
      <c r="I20" s="31"/>
      <c r="J20" s="8" t="str">
        <f aca="false">IF($U20="FG",0,IF($U20="FD",2,IF($S20="F",IF(COUNTIF($D20:$H20,"&lt;0")=$M$5,IF(AND($B20&lt;&gt;"",$C20&lt;&gt;""),1,0),2),"")))</f>
        <v/>
      </c>
      <c r="K20" s="33"/>
      <c r="L20" s="8" t="str">
        <f aca="false">IF($U20="FG",2,IF($U20="FD",0,IF($S20="F",IF(COUNTIF($D20:$H20,"&lt;0")=$M$5,2,1),"")))</f>
        <v/>
      </c>
      <c r="M20" s="33"/>
      <c r="N20" s="5"/>
      <c r="O20" s="5"/>
      <c r="P20" s="5"/>
      <c r="Q20" s="34"/>
      <c r="R20" s="34" t="n">
        <f aca="false">IF(T20="=",1,0)</f>
        <v>0</v>
      </c>
      <c r="S20" s="28" t="str">
        <f aca="false">IF(OR(B20="",C20=""),"",IF(OR(COUNTIF(D20:H20,"&gt;=0")=$M$5,COUNTIF(D20:H20,"&lt;0")=$M$5,U20="FD",U20="FG"),"F",IF(AND(ISNA(MATCH("wo",D20:H20,0)),ISNA(MATCH("wo-",D20:H20,0))),"","F")))</f>
        <v/>
      </c>
      <c r="T20" s="35" t="str">
        <f aca="false">IF(OR(B20="",C20=""),"",IF(J24=L24,"=",""))</f>
        <v/>
      </c>
      <c r="U20" s="28" t="str">
        <f aca="false">IF(ISERROR(MATCH("wo",D20:H20,0)),IF(ISERROR(MATCH("-wo",D20:H20,0)),"","FD"),"FG")</f>
        <v/>
      </c>
      <c r="V20" s="5"/>
      <c r="W20" s="36" t="s">
        <v>31</v>
      </c>
      <c r="X20" s="23" t="str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/>
      </c>
      <c r="Y20" s="23" t="str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/>
      </c>
      <c r="Z20" s="37"/>
      <c r="AA20" s="37"/>
      <c r="AB20" s="23" t="str">
        <f aca="false">IF($T20="=",Y20,"")</f>
        <v/>
      </c>
      <c r="AC20" s="23" t="str">
        <f aca="false">IF($T20="=",X20,"")</f>
        <v/>
      </c>
      <c r="AD20" s="37"/>
      <c r="AE20" s="37"/>
      <c r="AF20" s="5"/>
      <c r="AG20" s="5"/>
      <c r="AH20" s="5"/>
      <c r="AI20" s="38" t="n">
        <f aca="false">D20</f>
        <v>0</v>
      </c>
      <c r="AJ20" s="38" t="n">
        <f aca="false">E20</f>
        <v>0</v>
      </c>
      <c r="AK20" s="38" t="n">
        <f aca="false">F20</f>
        <v>0</v>
      </c>
      <c r="AL20" s="38" t="n">
        <f aca="false">G20</f>
        <v>0</v>
      </c>
      <c r="AM20" s="38" t="n">
        <f aca="false">H20</f>
        <v>0</v>
      </c>
      <c r="AN20" s="5"/>
      <c r="AO20" s="36" t="s">
        <v>31</v>
      </c>
      <c r="AP20" s="23" t="n">
        <f aca="false">IF(T20="=",COUNTIF(D20:H20,"&gt;=0"),0)</f>
        <v>0</v>
      </c>
      <c r="AQ20" s="23" t="n">
        <f aca="false">IF(T20="=",COUNTIF(D20:H20,"&lt;0"),0)</f>
        <v>0</v>
      </c>
      <c r="AR20" s="37"/>
      <c r="AS20" s="37"/>
      <c r="AT20" s="23" t="str">
        <f aca="false">IF(T20="=",AQ20,"")</f>
        <v/>
      </c>
      <c r="AU20" s="23" t="str">
        <f aca="false">IF(T20="=",AP20,"")</f>
        <v/>
      </c>
      <c r="AV20" s="37"/>
      <c r="AW20" s="37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V20" s="5"/>
    </row>
    <row r="21" customFormat="false" ht="24.7" hidden="false" customHeight="true" outlineLevel="0" collapsed="false">
      <c r="A21" s="30" t="s">
        <v>32</v>
      </c>
      <c r="B21" s="21" t="str">
        <f aca="false">IF(B13="","",B13)</f>
        <v/>
      </c>
      <c r="C21" s="21" t="str">
        <f aca="false">IF(B15="","",B15)</f>
        <v/>
      </c>
      <c r="D21" s="30"/>
      <c r="E21" s="31"/>
      <c r="F21" s="31"/>
      <c r="G21" s="8"/>
      <c r="H21" s="32"/>
      <c r="I21" s="31"/>
      <c r="J21" s="33"/>
      <c r="K21" s="8" t="str">
        <f aca="false">IF($U21="FG",0,IF($U21="FD",2,IF($S21="F",IF(COUNTIF($D21:$H21,"&lt;0")=$M$5,IF(AND($B21&lt;&gt;"",$C21&lt;&gt;""),1,0),2),"")))</f>
        <v/>
      </c>
      <c r="L21" s="33"/>
      <c r="M21" s="8" t="str">
        <f aca="false">IF($U21="FG",2,IF($U21="FD",0,IF($S21="F",IF(COUNTIF($D21:$H21,"&lt;0")=$M$5,2,1),"")))</f>
        <v/>
      </c>
      <c r="N21" s="5"/>
      <c r="O21" s="5"/>
      <c r="P21" s="5"/>
      <c r="Q21" s="34"/>
      <c r="R21" s="34" t="n">
        <f aca="false">IF(T21="=",1,0)</f>
        <v>0</v>
      </c>
      <c r="S21" s="28" t="str">
        <f aca="false">IF(OR(B21="",C21=""),"",IF(OR(COUNTIF(D21:H21,"&gt;=0")=$M$5,COUNTIF(D21:H21,"&lt;0")=$M$5,U21="FD",U21="FG"),"F",IF(AND(ISNA(MATCH("wo",D21:H21,0)),ISNA(MATCH("wo-",D21:H21,0))),"","F")))</f>
        <v/>
      </c>
      <c r="T21" s="35" t="str">
        <f aca="false">IF(OR(B21="",C21=""),"",IF(K24=M24,"=",""))</f>
        <v/>
      </c>
      <c r="U21" s="28" t="str">
        <f aca="false">IF(ISERROR(MATCH("wo",D21:H21,0)),IF(ISERROR(MATCH("-wo",D21:H21,0)),"","FD"),"FG")</f>
        <v/>
      </c>
      <c r="V21" s="5"/>
      <c r="W21" s="36" t="s">
        <v>33</v>
      </c>
      <c r="X21" s="37"/>
      <c r="Y21" s="37"/>
      <c r="Z21" s="23" t="str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/>
      </c>
      <c r="AA21" s="23" t="str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/>
      </c>
      <c r="AB21" s="37"/>
      <c r="AC21" s="37"/>
      <c r="AD21" s="23" t="str">
        <f aca="false">IF($T21="=",AA21,"")</f>
        <v/>
      </c>
      <c r="AE21" s="23" t="str">
        <f aca="false">IF($T21="=",Z21,"")</f>
        <v/>
      </c>
      <c r="AF21" s="5"/>
      <c r="AG21" s="5"/>
      <c r="AH21" s="5"/>
      <c r="AI21" s="38" t="n">
        <f aca="false">D21</f>
        <v>0</v>
      </c>
      <c r="AJ21" s="38" t="n">
        <f aca="false">E21</f>
        <v>0</v>
      </c>
      <c r="AK21" s="38" t="n">
        <f aca="false">F21</f>
        <v>0</v>
      </c>
      <c r="AL21" s="38" t="n">
        <f aca="false">G21</f>
        <v>0</v>
      </c>
      <c r="AM21" s="38" t="n">
        <f aca="false">H21</f>
        <v>0</v>
      </c>
      <c r="AN21" s="5"/>
      <c r="AO21" s="36" t="s">
        <v>33</v>
      </c>
      <c r="AP21" s="37"/>
      <c r="AQ21" s="37"/>
      <c r="AR21" s="23" t="n">
        <f aca="false">IF(T21="=",COUNTIF(D21:H21,"&gt;=0"),0)</f>
        <v>0</v>
      </c>
      <c r="AS21" s="23" t="n">
        <f aca="false">IF(T21="=",COUNTIF(D21:H21,"&lt;0"),0)</f>
        <v>0</v>
      </c>
      <c r="AT21" s="37"/>
      <c r="AU21" s="37"/>
      <c r="AV21" s="23" t="str">
        <f aca="false">IF(T21="=",AS21,"")</f>
        <v/>
      </c>
      <c r="AW21" s="23" t="str">
        <f aca="false">IF(T21="=",AR21,"")</f>
        <v/>
      </c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V21" s="5"/>
    </row>
    <row r="22" customFormat="false" ht="24.7" hidden="false" customHeight="true" outlineLevel="0" collapsed="false">
      <c r="A22" s="30" t="s">
        <v>34</v>
      </c>
      <c r="B22" s="21" t="str">
        <f aca="false">IF(B12="","",B12)</f>
        <v/>
      </c>
      <c r="C22" s="21" t="str">
        <f aca="false">IF(B13="","",B13)</f>
        <v/>
      </c>
      <c r="D22" s="30"/>
      <c r="E22" s="31"/>
      <c r="F22" s="31"/>
      <c r="G22" s="8"/>
      <c r="H22" s="32"/>
      <c r="I22" s="31"/>
      <c r="J22" s="8" t="str">
        <f aca="false">IF($U22="FG",0,IF($U22="FD",2,IF($S22="F",IF(COUNTIF($D22:$H22,"&lt;0")=$M$5,IF(AND($B22&lt;&gt;"",$C22&lt;&gt;""),1,0),2),"")))</f>
        <v/>
      </c>
      <c r="K22" s="8" t="str">
        <f aca="false">IF($U22="FG",2,IF($U22="FD",0,IF($S22="F",IF(COUNTIF($D22:$H22,"&lt;0")=$M$5,2,1),"")))</f>
        <v/>
      </c>
      <c r="L22" s="33"/>
      <c r="M22" s="33"/>
      <c r="N22" s="5"/>
      <c r="O22" s="5"/>
      <c r="P22" s="5"/>
      <c r="Q22" s="34"/>
      <c r="R22" s="34" t="n">
        <f aca="false">IF(T22="=",1,0)</f>
        <v>0</v>
      </c>
      <c r="S22" s="28" t="str">
        <f aca="false">IF(OR(B22="",C22=""),"",IF(OR(COUNTIF(D22:H22,"&gt;=0")=$M$5,COUNTIF(D22:H22,"&lt;0")=$M$5,U22="FD",U22="FG"),"F",IF(AND(ISNA(MATCH("wo",D22:H22,0)),ISNA(MATCH("wo-",D22:H22,0))),"","F")))</f>
        <v/>
      </c>
      <c r="T22" s="35" t="str">
        <f aca="false">IF(OR(B22="",C22=""),"",IF(J24=K24,"=",""))</f>
        <v/>
      </c>
      <c r="U22" s="28" t="str">
        <f aca="false">IF(ISERROR(MATCH("wo",D22:H22,0)),IF(ISERROR(MATCH("-wo",D22:H22,0)),"","FD"),"FG")</f>
        <v/>
      </c>
      <c r="V22" s="5"/>
      <c r="W22" s="36" t="s">
        <v>35</v>
      </c>
      <c r="X22" s="23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Y22" s="23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Z22" s="23" t="str">
        <f aca="false">IF($T22="=",Y22,"")</f>
        <v/>
      </c>
      <c r="AA22" s="23" t="str">
        <f aca="false">IF($T22="=",X22,"")</f>
        <v/>
      </c>
      <c r="AB22" s="37"/>
      <c r="AC22" s="37"/>
      <c r="AD22" s="37"/>
      <c r="AE22" s="37"/>
      <c r="AF22" s="5"/>
      <c r="AG22" s="5"/>
      <c r="AH22" s="5"/>
      <c r="AI22" s="38" t="n">
        <f aca="false">D22</f>
        <v>0</v>
      </c>
      <c r="AJ22" s="38" t="n">
        <f aca="false">E22</f>
        <v>0</v>
      </c>
      <c r="AK22" s="38" t="n">
        <f aca="false">F22</f>
        <v>0</v>
      </c>
      <c r="AL22" s="38" t="n">
        <f aca="false">G22</f>
        <v>0</v>
      </c>
      <c r="AM22" s="38" t="n">
        <f aca="false">H22</f>
        <v>0</v>
      </c>
      <c r="AN22" s="5"/>
      <c r="AO22" s="36" t="s">
        <v>35</v>
      </c>
      <c r="AP22" s="23" t="str">
        <f aca="false">IF(T22="=",COUNTIF(D22:H22,"&gt;=0"),"")</f>
        <v/>
      </c>
      <c r="AQ22" s="23" t="str">
        <f aca="false">IF(T22="=",COUNTIF(D22:H22,"&lt;0"),"")</f>
        <v/>
      </c>
      <c r="AR22" s="23" t="str">
        <f aca="false">IF(T22="=",AQ22,"")</f>
        <v/>
      </c>
      <c r="AS22" s="23" t="str">
        <f aca="false">IF(T22="=",AP22,"")</f>
        <v/>
      </c>
      <c r="AT22" s="37"/>
      <c r="AU22" s="37"/>
      <c r="AV22" s="37"/>
      <c r="AW22" s="37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V22" s="5"/>
    </row>
    <row r="23" customFormat="false" ht="24.65" hidden="false" customHeight="true" outlineLevel="0" collapsed="false">
      <c r="A23" s="30" t="s">
        <v>36</v>
      </c>
      <c r="B23" s="21" t="str">
        <f aca="false">IF(B14="","",B14)</f>
        <v/>
      </c>
      <c r="C23" s="21" t="str">
        <f aca="false">IF(B15="","",B15)</f>
        <v/>
      </c>
      <c r="D23" s="30"/>
      <c r="E23" s="31"/>
      <c r="F23" s="31"/>
      <c r="G23" s="8"/>
      <c r="H23" s="32"/>
      <c r="I23" s="31"/>
      <c r="J23" s="33"/>
      <c r="K23" s="33"/>
      <c r="L23" s="8" t="str">
        <f aca="false">IF($U23="FG",0,IF($U23="FD",2,IF($S23="F",IF(COUNTIF($D23:$H23,"&lt;0")=$M$5,IF(AND($B23&lt;&gt;"",$C23&lt;&gt;""),1,0),2),"")))</f>
        <v/>
      </c>
      <c r="M23" s="8" t="str">
        <f aca="false">IF($U23="FG",2,IF($U23="FD",0,IF($S23="F",IF(COUNTIF($D23:$H23,"&lt;0")=$M$5,2,1),"")))</f>
        <v/>
      </c>
      <c r="N23" s="5"/>
      <c r="O23" s="5"/>
      <c r="P23" s="5"/>
      <c r="Q23" s="34"/>
      <c r="R23" s="34" t="n">
        <f aca="false">IF(T23="=",1,0)</f>
        <v>0</v>
      </c>
      <c r="S23" s="28" t="str">
        <f aca="false">IF(OR(B23="",C23=""),"",IF(OR(COUNTIF(D23:H23,"&gt;=0")=$M$5,COUNTIF(D23:H23,"&lt;0")=$M$5,U23="FD",U23="FG"),"F",IF(AND(ISNA(MATCH("wo",D23:H23,0)),ISNA(MATCH("wo-",D23:H23,0))),"","F")))</f>
        <v/>
      </c>
      <c r="T23" s="35" t="str">
        <f aca="false">IF(OR(B23="",C23=""),"",IF(L24=M24,"=",""))</f>
        <v/>
      </c>
      <c r="U23" s="28" t="str">
        <f aca="false">IF(ISERROR(MATCH("wo",D23:H23,0)),IF(ISERROR(MATCH("-wo",D23:H23,0)),"","FD"),"FG")</f>
        <v/>
      </c>
      <c r="V23" s="5"/>
      <c r="W23" s="36" t="s">
        <v>37</v>
      </c>
      <c r="X23" s="37"/>
      <c r="Y23" s="37"/>
      <c r="Z23" s="37"/>
      <c r="AA23" s="37"/>
      <c r="AB23" s="23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AC23" s="23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AD23" s="23" t="str">
        <f aca="false">IF($T23="=",AC23,"")</f>
        <v/>
      </c>
      <c r="AE23" s="23" t="str">
        <f aca="false">IF($T23="=",AB23,"")</f>
        <v/>
      </c>
      <c r="AF23" s="5"/>
      <c r="AG23" s="5"/>
      <c r="AH23" s="5"/>
      <c r="AI23" s="38" t="n">
        <f aca="false">D23</f>
        <v>0</v>
      </c>
      <c r="AJ23" s="38" t="n">
        <f aca="false">E23</f>
        <v>0</v>
      </c>
      <c r="AK23" s="38" t="n">
        <f aca="false">F23</f>
        <v>0</v>
      </c>
      <c r="AL23" s="38" t="n">
        <f aca="false">G23</f>
        <v>0</v>
      </c>
      <c r="AM23" s="38" t="n">
        <f aca="false">H23</f>
        <v>0</v>
      </c>
      <c r="AN23" s="5"/>
      <c r="AO23" s="36" t="s">
        <v>37</v>
      </c>
      <c r="AP23" s="37"/>
      <c r="AQ23" s="37"/>
      <c r="AR23" s="37"/>
      <c r="AS23" s="37"/>
      <c r="AT23" s="23" t="str">
        <f aca="false">IF(T23="=",COUNTIF(D23:H23,"&gt;=0"),"")</f>
        <v/>
      </c>
      <c r="AU23" s="23" t="str">
        <f aca="false">IF(T23="=",COUNTIF(D23:H23,"&lt;0"),"")</f>
        <v/>
      </c>
      <c r="AV23" s="23" t="str">
        <f aca="false">IF(T23="=",AU23,"")</f>
        <v/>
      </c>
      <c r="AW23" s="23" t="str">
        <f aca="false">IF(T23="=",AT23,"")</f>
        <v/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V23" s="5"/>
    </row>
    <row r="24" customFormat="false" ht="20.1" hidden="false" customHeight="true" outlineLevel="0" collapsed="false">
      <c r="A24" s="5"/>
      <c r="B24" s="5"/>
      <c r="C24" s="5"/>
      <c r="D24" s="39" t="s">
        <v>38</v>
      </c>
      <c r="E24" s="39"/>
      <c r="F24" s="39"/>
      <c r="G24" s="39"/>
      <c r="H24" s="39"/>
      <c r="I24" s="40"/>
      <c r="J24" s="41" t="n">
        <f aca="false">SUM(J18:J23)</f>
        <v>0</v>
      </c>
      <c r="K24" s="41" t="n">
        <f aca="false">SUM(K18:K23)</f>
        <v>0</v>
      </c>
      <c r="L24" s="41" t="n">
        <f aca="false">SUM(L18:L23)</f>
        <v>0</v>
      </c>
      <c r="M24" s="41" t="n">
        <f aca="false">SUM(M18:M23)</f>
        <v>0</v>
      </c>
      <c r="N24" s="5"/>
      <c r="O24" s="5"/>
      <c r="P24" s="5"/>
      <c r="Q24" s="34"/>
      <c r="R24" s="34"/>
      <c r="S24" s="42" t="n">
        <f aca="false">COUNTIF(S18:S23,"F")</f>
        <v>0</v>
      </c>
      <c r="T24" s="43" t="n">
        <f aca="false">SUM(R18:R23)</f>
        <v>0</v>
      </c>
      <c r="U24" s="5"/>
      <c r="V24" s="5"/>
      <c r="W24" s="5"/>
      <c r="X24" s="23" t="n">
        <f aca="false">SUM(X18:X23)</f>
        <v>0</v>
      </c>
      <c r="Y24" s="23" t="n">
        <f aca="false">SUM(Y18:Y23)</f>
        <v>0</v>
      </c>
      <c r="Z24" s="23" t="n">
        <f aca="false">SUM(Z18:Z23)</f>
        <v>0</v>
      </c>
      <c r="AA24" s="23" t="n">
        <f aca="false">SUM(AA18:AA23)</f>
        <v>0</v>
      </c>
      <c r="AB24" s="23" t="n">
        <f aca="false">SUM(AB18:AB23)</f>
        <v>0</v>
      </c>
      <c r="AC24" s="23" t="n">
        <f aca="false">SUM(AC18:AC23)</f>
        <v>0</v>
      </c>
      <c r="AD24" s="23" t="n">
        <f aca="false">SUM(AD18:AD23)</f>
        <v>0</v>
      </c>
      <c r="AE24" s="23" t="n">
        <f aca="false">SUM(AE18:AE23)</f>
        <v>0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23" t="n">
        <f aca="false">SUM(AP18:AP23)</f>
        <v>0</v>
      </c>
      <c r="AQ24" s="23" t="n">
        <f aca="false">SUM(AQ18:AQ23)</f>
        <v>0</v>
      </c>
      <c r="AR24" s="23" t="n">
        <f aca="false">SUM(AR18:AR23)</f>
        <v>0</v>
      </c>
      <c r="AS24" s="23" t="n">
        <f aca="false">SUM(AS18:AS23)</f>
        <v>0</v>
      </c>
      <c r="AT24" s="23" t="n">
        <f aca="false">SUM(AT18:AT23)</f>
        <v>0</v>
      </c>
      <c r="AU24" s="23" t="n">
        <f aca="false">SUM(AU18:AU23)</f>
        <v>0</v>
      </c>
      <c r="AV24" s="23" t="n">
        <f aca="false">SUM(AV18:AV23)</f>
        <v>0</v>
      </c>
      <c r="AW24" s="23" t="n">
        <f aca="false">SUM(AW18:AW23)</f>
        <v>0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V24" s="5"/>
    </row>
    <row r="25" customFormat="false" ht="20.1" hidden="false" customHeight="true" outlineLevel="0" collapsed="false">
      <c r="A25" s="5"/>
      <c r="B25" s="16" t="s">
        <v>39</v>
      </c>
      <c r="C25" s="5"/>
      <c r="D25" s="44" t="s">
        <v>40</v>
      </c>
      <c r="E25" s="44"/>
      <c r="F25" s="44"/>
      <c r="G25" s="44"/>
      <c r="H25" s="44"/>
      <c r="I25" s="20"/>
      <c r="J25" s="8" t="str">
        <f aca="false">IF($AF$28&lt;&gt;"ok","",$AI29)</f>
        <v/>
      </c>
      <c r="K25" s="8" t="str">
        <f aca="false">IF($AF$28&lt;&gt;"ok","",$AI30)</f>
        <v/>
      </c>
      <c r="L25" s="8" t="str">
        <f aca="false">IF($AF$28&lt;&gt;"ok","",$AI31)</f>
        <v/>
      </c>
      <c r="M25" s="8" t="str">
        <f aca="false">IF($AF$28&lt;&gt;"ok","",$AI32)</f>
        <v/>
      </c>
      <c r="N25" s="45"/>
      <c r="O25" s="5"/>
      <c r="P25" s="5"/>
      <c r="Q25" s="14"/>
      <c r="R25" s="14"/>
      <c r="S25" s="5"/>
      <c r="T25" s="5"/>
      <c r="U25" s="5"/>
      <c r="V25" s="5"/>
      <c r="W25" s="5"/>
      <c r="X25" s="46" t="str">
        <f aca="false">IF((X24+Y24)&lt;&gt;0,X24/Y24,"")</f>
        <v/>
      </c>
      <c r="Y25" s="46" t="str">
        <f aca="false">IF((Y24+Z24)&lt;&gt;0,Y24/Z24,"")</f>
        <v/>
      </c>
      <c r="Z25" s="46" t="str">
        <f aca="false">IF((Z24+AA24)&lt;&gt;0,Z24/AA24,"")</f>
        <v/>
      </c>
      <c r="AA25" s="46" t="str">
        <f aca="false">IF((AA24+AB24)&lt;&gt;0,AA24/AB24,"")</f>
        <v/>
      </c>
      <c r="AB25" s="46" t="str">
        <f aca="false">IF((AB24+AC24)&lt;&gt;0,AB24/AC24,"")</f>
        <v/>
      </c>
      <c r="AC25" s="46"/>
      <c r="AD25" s="46" t="str">
        <f aca="false">IF((AD24+AE24)&lt;&gt;0,AD24/AE24,"")</f>
        <v/>
      </c>
      <c r="AE25" s="4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47" t="str">
        <f aca="false">IF((AP24+AQ24)&lt;&gt;0,IF(AQ24=0,AP24,AP24/AQ24),"")</f>
        <v/>
      </c>
      <c r="AQ25" s="47"/>
      <c r="AR25" s="47" t="str">
        <f aca="false">IF((AR24+AS24)&lt;&gt;0,IF(AS24=0,AR24,AR24/AS24),"")</f>
        <v/>
      </c>
      <c r="AS25" s="47" t="str">
        <f aca="false">IF((AS24+AT24)&lt;&gt;0,IF(AT24=0,AS24,AS24/AT24),"")</f>
        <v/>
      </c>
      <c r="AT25" s="47" t="str">
        <f aca="false">IF((AT24+AU24)&lt;&gt;0,IF(AU24=0,AT24,AT24/AU24),"")</f>
        <v/>
      </c>
      <c r="AU25" s="47" t="str">
        <f aca="false">IF((AU24+AV24)&lt;&gt;0,IF(AV24=0,AU24,AU24/AV24),"")</f>
        <v/>
      </c>
      <c r="AV25" s="47" t="str">
        <f aca="false">IF((AV24+AW24)&lt;&gt;0,IF(AW24=0,AV24,AV24/AW24),"")</f>
        <v/>
      </c>
      <c r="AW25" s="47" t="str">
        <f aca="false">IF((AW24+AX24)&lt;&gt;0,IF(AX24=0,AW24,AW24/AX24),"")</f>
        <v/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V25" s="5"/>
    </row>
    <row r="26" customFormat="false" ht="20.1" hidden="false" customHeight="true" outlineLevel="0" collapsed="false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48" t="n">
        <f aca="false">4-COUNTIF(B12:B15,"=0")-COUNTIF(B12:B15,"")</f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49"/>
      <c r="AQ26" s="49"/>
      <c r="AR26" s="49"/>
      <c r="AS26" s="49"/>
      <c r="AT26" s="49"/>
      <c r="AU26" s="49"/>
      <c r="AV26" s="49"/>
      <c r="AW26" s="49"/>
      <c r="AX26" s="50"/>
      <c r="AY26" s="50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V26" s="5"/>
    </row>
    <row r="27" customFormat="false" ht="20.1" hidden="false" customHeight="true" outlineLevel="0" collapsed="false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1" t="s">
        <v>41</v>
      </c>
      <c r="Y27" s="51"/>
      <c r="Z27" s="51"/>
      <c r="AA27" s="51"/>
      <c r="AB27" s="52" t="s">
        <v>42</v>
      </c>
      <c r="AC27" s="52"/>
      <c r="AD27" s="52"/>
      <c r="AE27" s="52"/>
      <c r="AF27" s="48" t="n">
        <f aca="false">IF(AF26=4,6,IF(AF26=3,3,IF(AF26=2,1,0)))</f>
        <v>0</v>
      </c>
      <c r="AG27" s="53" t="s">
        <v>43</v>
      </c>
      <c r="AH27" s="53"/>
      <c r="AI27" s="53"/>
      <c r="AJ27" s="5"/>
      <c r="AK27" s="5"/>
      <c r="AL27" s="5"/>
      <c r="AM27" s="5"/>
      <c r="AN27" s="5"/>
      <c r="AO27" s="5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V27" s="5"/>
    </row>
    <row r="28" customFormat="false" ht="29.15" hidden="false" customHeight="true" outlineLevel="0" collapsed="false">
      <c r="A28" s="5"/>
      <c r="B28" s="26" t="s">
        <v>44</v>
      </c>
      <c r="C28" s="54"/>
      <c r="D28" s="55" t="str">
        <f aca="false">IF($S$24=$P$14,IF($T$24=0,"","Coef"&amp;CHAR(10)&amp;"Manches"),"")</f>
        <v/>
      </c>
      <c r="E28" s="55"/>
      <c r="F28" s="55"/>
      <c r="G28" s="55" t="str">
        <f aca="false">IF($S$24=$P$14,IF($T$24=0,"","Coef"&amp;CHAR(10)&amp;"Points"),"")</f>
        <v/>
      </c>
      <c r="H28" s="55"/>
      <c r="I28" s="55"/>
      <c r="J28" s="55" t="str">
        <f aca="false">IF($S$24=$P$14,IF($T$24=0,"","Joueur"),"")</f>
        <v/>
      </c>
      <c r="K28" s="55"/>
      <c r="L28" s="55"/>
      <c r="M28" s="5"/>
      <c r="N28" s="5"/>
      <c r="O28" s="5"/>
      <c r="P28" s="5"/>
      <c r="Q28" s="5"/>
      <c r="R28" s="5"/>
      <c r="S28" s="56"/>
      <c r="T28" s="5"/>
      <c r="U28" s="5"/>
      <c r="V28" s="5"/>
      <c r="W28" s="5"/>
      <c r="X28" s="51"/>
      <c r="Y28" s="51"/>
      <c r="Z28" s="51"/>
      <c r="AA28" s="51"/>
      <c r="AB28" s="52"/>
      <c r="AC28" s="52"/>
      <c r="AD28" s="52"/>
      <c r="AE28" s="52"/>
      <c r="AF28" s="48" t="str">
        <f aca="false">IF(AND(COUNTIF(S18:S23,"F")=AF27,AF27&gt;0),"ok","")</f>
        <v/>
      </c>
      <c r="AG28" s="53"/>
      <c r="AH28" s="53"/>
      <c r="AI28" s="53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V28" s="5"/>
    </row>
    <row r="29" customFormat="false" ht="19.9" hidden="false" customHeight="true" outlineLevel="0" collapsed="false">
      <c r="A29" s="57" t="s">
        <v>45</v>
      </c>
      <c r="B29" s="21" t="e">
        <f aca="false">INDEX($AJ$29:$AJ$32,MATCH(1,$AI$29:$AI$32,0))</f>
        <v>#N/A</v>
      </c>
      <c r="C29" s="58" t="str">
        <f aca="false">_xlfn.IFNA(INDEX($AO$29:$AO$32,MATCH(1,$AI$29:$AI$32,0)),"")</f>
        <v/>
      </c>
      <c r="D29" s="59" t="str">
        <f aca="false">IF($S$24=$P$14,IF(T24=0,"",AB29),"")</f>
        <v/>
      </c>
      <c r="E29" s="59"/>
      <c r="F29" s="59"/>
      <c r="G29" s="60" t="str">
        <f aca="false">IF($S$24=$P$14,IF(T24=0,"",X29),"")</f>
        <v/>
      </c>
      <c r="H29" s="60"/>
      <c r="I29" s="60"/>
      <c r="J29" s="55" t="str">
        <f aca="false">IF($S$24=$P$14,IF($T$24=0,"","1"),"")</f>
        <v/>
      </c>
      <c r="K29" s="55"/>
      <c r="L29" s="55"/>
      <c r="M29" s="5"/>
      <c r="N29" s="5"/>
      <c r="O29" s="5"/>
      <c r="P29" s="5"/>
      <c r="Q29" s="5"/>
      <c r="R29" s="5"/>
      <c r="S29" s="61"/>
      <c r="T29" s="5"/>
      <c r="U29" s="5"/>
      <c r="V29" s="5"/>
      <c r="W29" s="5"/>
      <c r="X29" s="62" t="n">
        <f aca="false">IF(X25&lt;&gt;"",X25,0)</f>
        <v>0</v>
      </c>
      <c r="Y29" s="62"/>
      <c r="Z29" s="62" t="n">
        <f aca="false">IF(X29&lt;&gt;"",RANK(X29,$X$29:$X$32,0),"")</f>
        <v>1</v>
      </c>
      <c r="AA29" s="62"/>
      <c r="AB29" s="62" t="n">
        <f aca="false">IF(AP25&lt;&gt;"",AP25,0)</f>
        <v>0</v>
      </c>
      <c r="AC29" s="62"/>
      <c r="AD29" s="62" t="n">
        <f aca="false">IF(AB29&lt;&gt;"",RANK(AB29,$AB$29:$AB$32,0),"")</f>
        <v>1</v>
      </c>
      <c r="AE29" s="62"/>
      <c r="AF29" s="63" t="s">
        <v>14</v>
      </c>
      <c r="AG29" s="63" t="n">
        <f aca="false">$J$24+($AB$29/10)+($X$29/100)</f>
        <v>0</v>
      </c>
      <c r="AH29" s="63"/>
      <c r="AI29" s="63" t="str">
        <f aca="false">IF(AG29&lt;&gt;0,RANK(AG29,$AG$29:$AG$32,0),"")</f>
        <v/>
      </c>
      <c r="AJ29" s="23" t="n">
        <f aca="false">B12</f>
        <v>0</v>
      </c>
      <c r="AK29" s="23"/>
      <c r="AL29" s="23"/>
      <c r="AM29" s="23"/>
      <c r="AN29" s="23"/>
      <c r="AO29" s="63" t="n">
        <f aca="false">A12</f>
        <v>1</v>
      </c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V29" s="5"/>
    </row>
    <row r="30" customFormat="false" ht="19.9" hidden="false" customHeight="true" outlineLevel="0" collapsed="false">
      <c r="A30" s="57" t="s">
        <v>46</v>
      </c>
      <c r="B30" s="21" t="e">
        <f aca="false">INDEX($AJ$29:$AJ$32,MATCH(2,$AI$29:$AI$32,0))</f>
        <v>#N/A</v>
      </c>
      <c r="C30" s="58" t="str">
        <f aca="false">_xlfn.IFNA(INDEX($AO$29:$AO$32,MATCH(2,$AI$29:$AI$32,0)),"")</f>
        <v/>
      </c>
      <c r="D30" s="60" t="str">
        <f aca="false">IF($S$24=$P$14,IF(T24=0,"",AB30),"")</f>
        <v/>
      </c>
      <c r="E30" s="60"/>
      <c r="F30" s="60"/>
      <c r="G30" s="60" t="str">
        <f aca="false">IF($S$24=$P$14,IF(T24=0,"",X30),"")</f>
        <v/>
      </c>
      <c r="H30" s="60"/>
      <c r="I30" s="60"/>
      <c r="J30" s="55" t="str">
        <f aca="false">IF($S$24=$P$14,IF($T$24=0,"","2"),"")</f>
        <v/>
      </c>
      <c r="K30" s="55"/>
      <c r="L30" s="55"/>
      <c r="M30" s="5"/>
      <c r="N30" s="5"/>
      <c r="O30" s="5"/>
      <c r="P30" s="5"/>
      <c r="Q30" s="5"/>
      <c r="R30" s="5"/>
      <c r="S30" s="61"/>
      <c r="T30" s="5"/>
      <c r="U30" s="5"/>
      <c r="V30" s="5"/>
      <c r="W30" s="5"/>
      <c r="X30" s="62" t="n">
        <f aca="false">IF(Z25&lt;&gt;"",Z25,0)</f>
        <v>0</v>
      </c>
      <c r="Y30" s="62"/>
      <c r="Z30" s="62" t="n">
        <f aca="false">IF(X30&lt;&gt;"",RANK(X30,$X$29:$X$32,0),"")</f>
        <v>1</v>
      </c>
      <c r="AA30" s="62"/>
      <c r="AB30" s="62" t="n">
        <f aca="false">IF(AR25&lt;&gt;"",AR25,0)</f>
        <v>0</v>
      </c>
      <c r="AC30" s="62"/>
      <c r="AD30" s="62" t="n">
        <f aca="false">IF(AB30&lt;&gt;"",RANK(AB30,$AB$29:$AB$32,0),"")</f>
        <v>1</v>
      </c>
      <c r="AE30" s="62"/>
      <c r="AF30" s="63" t="s">
        <v>15</v>
      </c>
      <c r="AG30" s="63" t="n">
        <f aca="false">$K$24+($AB$30/10)+($X$30/100)</f>
        <v>0</v>
      </c>
      <c r="AH30" s="63"/>
      <c r="AI30" s="63" t="str">
        <f aca="false">IF(AG30&lt;&gt;0,RANK(AG30,$AG$29:$AG$32,0),"")</f>
        <v/>
      </c>
      <c r="AJ30" s="23" t="n">
        <f aca="false">B13</f>
        <v>0</v>
      </c>
      <c r="AK30" s="23"/>
      <c r="AL30" s="23"/>
      <c r="AM30" s="23"/>
      <c r="AN30" s="23"/>
      <c r="AO30" s="63" t="n">
        <f aca="false">A13</f>
        <v>2</v>
      </c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V30" s="5"/>
    </row>
    <row r="31" customFormat="false" ht="19.9" hidden="false" customHeight="true" outlineLevel="0" collapsed="false">
      <c r="A31" s="57" t="s">
        <v>47</v>
      </c>
      <c r="B31" s="21" t="e">
        <f aca="false">INDEX($AJ$29:$AJ$32,MATCH(3,$AI$29:$AI$32,0))</f>
        <v>#N/A</v>
      </c>
      <c r="C31" s="58" t="str">
        <f aca="false">_xlfn.IFNA(INDEX($AO$29:$AO$32,MATCH(3,$AI$29:$AI$32,0)),"")</f>
        <v/>
      </c>
      <c r="D31" s="60" t="str">
        <f aca="false">IF($S$24=$P$14,IF(T24=0,"",AB31),"")</f>
        <v/>
      </c>
      <c r="E31" s="60"/>
      <c r="F31" s="60"/>
      <c r="G31" s="60" t="str">
        <f aca="false">IF($S$24=$P$14,IF(T24=0,"",X31),"")</f>
        <v/>
      </c>
      <c r="H31" s="60"/>
      <c r="I31" s="60"/>
      <c r="J31" s="55" t="str">
        <f aca="false">IF($S$24=$P$14,IF($T$24=0,"","3"),"")</f>
        <v/>
      </c>
      <c r="K31" s="55"/>
      <c r="L31" s="5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2" t="n">
        <f aca="false">IF(AB25&lt;&gt;"",AB25,0)</f>
        <v>0</v>
      </c>
      <c r="Y31" s="62"/>
      <c r="Z31" s="62" t="n">
        <f aca="false">IF(X31&lt;&gt;"",RANK(X31,$X$29:$X$32,0),"")</f>
        <v>1</v>
      </c>
      <c r="AA31" s="62"/>
      <c r="AB31" s="62" t="n">
        <f aca="false">IF(AT25&lt;&gt;"",AT25,0)</f>
        <v>0</v>
      </c>
      <c r="AC31" s="62"/>
      <c r="AD31" s="62" t="n">
        <f aca="false">IF(AB31&lt;&gt;"",RANK(AB31,$AB$29:$AB$32,0),"")</f>
        <v>1</v>
      </c>
      <c r="AE31" s="62"/>
      <c r="AF31" s="63" t="s">
        <v>16</v>
      </c>
      <c r="AG31" s="63" t="n">
        <f aca="false">$L$24+($AB$31/10)+($X$31/100)</f>
        <v>0</v>
      </c>
      <c r="AH31" s="63"/>
      <c r="AI31" s="63" t="str">
        <f aca="false">IF(AG31&lt;&gt;0,RANK(AG31,$AG$29:$AG$32,0),"")</f>
        <v/>
      </c>
      <c r="AJ31" s="23" t="n">
        <f aca="false">B14</f>
        <v>0</v>
      </c>
      <c r="AK31" s="23"/>
      <c r="AL31" s="23"/>
      <c r="AM31" s="23"/>
      <c r="AN31" s="23"/>
      <c r="AO31" s="63" t="n">
        <f aca="false">A14</f>
        <v>3</v>
      </c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V31" s="5"/>
    </row>
    <row r="32" customFormat="false" ht="19.9" hidden="false" customHeight="true" outlineLevel="0" collapsed="false">
      <c r="A32" s="57" t="s">
        <v>48</v>
      </c>
      <c r="B32" s="21" t="e">
        <f aca="false">INDEX($AJ$29:$AJ$32,MATCH(4,$AI$29:$AI$32,0))</f>
        <v>#N/A</v>
      </c>
      <c r="C32" s="58" t="str">
        <f aca="false">_xlfn.IFNA(INDEX($AO$29:$AO$32,MATCH(4,$AI$29:$AI$32,0)),"")</f>
        <v/>
      </c>
      <c r="D32" s="60" t="str">
        <f aca="false">IF($S$24=$P$14,IF(T24=0,"",AB32),"")</f>
        <v/>
      </c>
      <c r="E32" s="60"/>
      <c r="F32" s="60"/>
      <c r="G32" s="60" t="str">
        <f aca="false">IF($S$24=$P$14,IF(T24=0,"",X32),"")</f>
        <v/>
      </c>
      <c r="H32" s="60"/>
      <c r="I32" s="60"/>
      <c r="J32" s="55" t="str">
        <f aca="false">IF($S$24=$P$14,IF($T$24=0,"","4"),"")</f>
        <v/>
      </c>
      <c r="K32" s="55"/>
      <c r="L32" s="5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2" t="n">
        <f aca="false">IF(AD25&lt;&gt;"",AD25,0)</f>
        <v>0</v>
      </c>
      <c r="Y32" s="62"/>
      <c r="Z32" s="62" t="n">
        <f aca="false">IF(X32&lt;&gt;"",RANK(X32,$X$29:$X$32,0),"")</f>
        <v>1</v>
      </c>
      <c r="AA32" s="62"/>
      <c r="AB32" s="62" t="n">
        <f aca="false">IF(AV25&lt;&gt;"",AV25,0)</f>
        <v>0</v>
      </c>
      <c r="AC32" s="62"/>
      <c r="AD32" s="62" t="n">
        <f aca="false">IF(AB32&lt;&gt;"",RANK(AB32,$AB$29:$AB$32,0),"")</f>
        <v>1</v>
      </c>
      <c r="AE32" s="62"/>
      <c r="AF32" s="63" t="s">
        <v>17</v>
      </c>
      <c r="AG32" s="63" t="n">
        <f aca="false">$M$24+($AB$32/10)+($X$32/100)</f>
        <v>0</v>
      </c>
      <c r="AH32" s="63"/>
      <c r="AI32" s="63" t="str">
        <f aca="false">IF(AG32&lt;&gt;0,RANK(AG32,$AG$29:$AG$32,0),"")</f>
        <v/>
      </c>
      <c r="AJ32" s="23" t="n">
        <f aca="false">B15</f>
        <v>0</v>
      </c>
      <c r="AK32" s="23"/>
      <c r="AL32" s="23"/>
      <c r="AM32" s="23"/>
      <c r="AN32" s="23"/>
      <c r="AO32" s="63" t="n">
        <f aca="false">A15</f>
        <v>4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V32" s="5"/>
    </row>
    <row r="33" customFormat="false" ht="19.9" hidden="false" customHeight="true" outlineLevel="0" collapsed="false">
      <c r="AO33" s="5"/>
      <c r="AP33" s="5"/>
    </row>
    <row r="34" customFormat="false" ht="20.1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  <row r="39" customFormat="false" ht="21.95" hidden="false" customHeight="true" outlineLevel="0" collapsed="false"/>
    <row r="40" customFormat="false" ht="21.95" hidden="false" customHeight="true" outlineLevel="0" collapsed="false"/>
    <row r="41" customFormat="false" ht="21.95" hidden="false" customHeight="true" outlineLevel="0" collapsed="false"/>
  </sheetData>
  <mergeCells count="89">
    <mergeCell ref="F5:L5"/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X16:Y16"/>
    <mergeCell ref="Z16:AA16"/>
    <mergeCell ref="AB16:AC16"/>
    <mergeCell ref="AD16:AE16"/>
    <mergeCell ref="AI16:AM16"/>
    <mergeCell ref="AP16:AQ16"/>
    <mergeCell ref="AR16:AS16"/>
    <mergeCell ref="AT16:AU16"/>
    <mergeCell ref="AV16:AW16"/>
    <mergeCell ref="B17:C17"/>
    <mergeCell ref="D17:H17"/>
    <mergeCell ref="D24:H24"/>
    <mergeCell ref="D25:H25"/>
    <mergeCell ref="X25:Y25"/>
    <mergeCell ref="Z25:AA25"/>
    <mergeCell ref="AB25:AC25"/>
    <mergeCell ref="AD25:AE25"/>
    <mergeCell ref="AP25:AQ25"/>
    <mergeCell ref="AR25:AS25"/>
    <mergeCell ref="AT25:AU25"/>
    <mergeCell ref="AV25:AW25"/>
    <mergeCell ref="AP26:AQ26"/>
    <mergeCell ref="AR26:AS26"/>
    <mergeCell ref="AT26:AU26"/>
    <mergeCell ref="AV26:AW26"/>
    <mergeCell ref="AX26:AY26"/>
    <mergeCell ref="X27:AA28"/>
    <mergeCell ref="AB27:AE28"/>
    <mergeCell ref="AG27:AI28"/>
    <mergeCell ref="AP27:AQ27"/>
    <mergeCell ref="AR27:AS27"/>
    <mergeCell ref="AT27:AU27"/>
    <mergeCell ref="AV27:AW27"/>
    <mergeCell ref="AX27:AY27"/>
    <mergeCell ref="D28:F28"/>
    <mergeCell ref="G28:I28"/>
    <mergeCell ref="J28:L28"/>
    <mergeCell ref="D29:F29"/>
    <mergeCell ref="G29:I29"/>
    <mergeCell ref="J29:L29"/>
    <mergeCell ref="X29:Y29"/>
    <mergeCell ref="Z29:AA29"/>
    <mergeCell ref="AB29:AC29"/>
    <mergeCell ref="AD29:AE29"/>
    <mergeCell ref="AG29:AH29"/>
    <mergeCell ref="AJ29:AN29"/>
    <mergeCell ref="D30:F30"/>
    <mergeCell ref="G30:I30"/>
    <mergeCell ref="J30:L30"/>
    <mergeCell ref="X30:Y30"/>
    <mergeCell ref="Z30:AA30"/>
    <mergeCell ref="AB30:AC30"/>
    <mergeCell ref="AD30:AE30"/>
    <mergeCell ref="AG30:AH30"/>
    <mergeCell ref="AJ30:AN30"/>
    <mergeCell ref="D31:F31"/>
    <mergeCell ref="G31:I31"/>
    <mergeCell ref="J31:L31"/>
    <mergeCell ref="X31:Y31"/>
    <mergeCell ref="Z31:AA31"/>
    <mergeCell ref="AB31:AC31"/>
    <mergeCell ref="AD31:AE31"/>
    <mergeCell ref="AG31:AH31"/>
    <mergeCell ref="AJ31:AN31"/>
    <mergeCell ref="D32:F32"/>
    <mergeCell ref="G32:I32"/>
    <mergeCell ref="J32:L32"/>
    <mergeCell ref="X32:Y32"/>
    <mergeCell ref="Z32:AA32"/>
    <mergeCell ref="AB32:AC32"/>
    <mergeCell ref="AD32:AE32"/>
    <mergeCell ref="AG32:AH32"/>
    <mergeCell ref="AJ32:AN32"/>
  </mergeCells>
  <conditionalFormatting sqref="C28">
    <cfRule type="expression" priority="2" aboveAverage="0" equalAverage="0" bottom="0" percent="0" rank="0" text="" dxfId="0">
      <formula>IF(SUM(AP26:AX26)&lt;&gt;0,TRUE())</formula>
    </cfRule>
  </conditionalFormatting>
  <dataValidations count="1">
    <dataValidation allowBlank="true" errorStyle="stop" operator="equal" showDropDown="false" showErrorMessage="true" showInputMessage="false" sqref="M5" type="list">
      <formula1>Poule4!$P$12:$P$13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2025-02-22T09:33:45Z</dcterms:created>
  <dc:creator/>
  <dc:description/>
  <dc:language>fr-FR</dc:language>
  <cp:lastModifiedBy/>
  <dcterms:modified xsi:type="dcterms:W3CDTF">2025-02-24T07:36:43Z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